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9676C6EC-4137-4F6D-A23B-C9F8E0630BA2}" xr6:coauthVersionLast="44" xr6:coauthVersionMax="44" xr10:uidLastSave="{00000000-0000-0000-0000-000000000000}"/>
  <bookViews>
    <workbookView xWindow="-108" yWindow="-108" windowWidth="23256" windowHeight="12576" xr2:uid="{6CDA6FD0-98E1-4CC9-B257-BA7CEC4930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J15" i="1" s="1"/>
  <c r="J22" i="1" s="1"/>
  <c r="J17" i="1" s="1"/>
  <c r="J29" i="1"/>
  <c r="J13" i="1"/>
  <c r="J36" i="1" l="1"/>
  <c r="J38" i="1"/>
  <c r="J31" i="1"/>
  <c r="K11" i="1"/>
  <c r="K9" i="1"/>
  <c r="K7" i="1"/>
  <c r="K3" i="1"/>
  <c r="K5" i="1"/>
  <c r="J33" i="1" l="1"/>
  <c r="J24" i="1"/>
  <c r="J19" i="1" l="1"/>
  <c r="J40" i="1"/>
  <c r="J14" i="1" l="1"/>
  <c r="J35" i="1"/>
  <c r="J21" i="1" l="1"/>
  <c r="J30" i="1"/>
  <c r="J16" i="1" l="1"/>
  <c r="J37" i="1"/>
  <c r="J23" i="1" l="1"/>
  <c r="J32" i="1"/>
  <c r="J39" i="1" l="1"/>
  <c r="J18" i="1"/>
  <c r="J34" i="1" l="1"/>
  <c r="J25" i="1"/>
  <c r="J41" i="1" s="1"/>
</calcChain>
</file>

<file path=xl/sharedStrings.xml><?xml version="1.0" encoding="utf-8"?>
<sst xmlns="http://schemas.openxmlformats.org/spreadsheetml/2006/main" count="69" uniqueCount="21">
  <si>
    <t>Pythagorean comma</t>
  </si>
  <si>
    <t>=</t>
  </si>
  <si>
    <t>Pure Fifth</t>
  </si>
  <si>
    <t>cents</t>
  </si>
  <si>
    <t>Tempered Fifth</t>
  </si>
  <si>
    <t>Pure Fourth</t>
  </si>
  <si>
    <t>Tempered Fourth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</si>
  <si>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</si>
  <si>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</si>
  <si>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</si>
  <si>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</si>
  <si>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</si>
  <si>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</si>
  <si>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</si>
  <si>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</si>
  <si>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</si>
  <si>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</si>
  <si>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</si>
  <si>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</si>
  <si>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Kirnberger III Cents</t>
  </si>
  <si>
    <t>Offsets in Cents from Pure Octave Equal Temperament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</si>
</sst>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u/>
      <sz val="15"/>
      <color theme="1"/>
      <name val="Arial"/>
      <family val="2"/>
    </font>
    <font>
      <b/>
      <u/>
      <sz val="3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8DE3-0C06-427B-B2BE-3EE9D5E74FA6}">
  <dimension ref="F1:N49"/>
  <sheetViews>
    <sheetView tabSelected="1" workbookViewId="0">
      <selection activeCell="F1" sqref="F1:N1"/>
    </sheetView>
  </sheetViews>
  <sheetFormatPr defaultRowHeight="15" x14ac:dyDescent="0.25"/>
  <cols>
    <col min="1" max="16384" width="8.7265625" style="1"/>
  </cols>
  <sheetData>
    <row r="1" spans="6:14" ht="37.799999999999997" x14ac:dyDescent="0.25">
      <c r="F1" s="10" t="s">
        <v>19</v>
      </c>
      <c r="G1" s="10"/>
      <c r="H1" s="10"/>
      <c r="I1" s="10"/>
      <c r="J1" s="10"/>
      <c r="K1" s="10"/>
      <c r="L1" s="10"/>
      <c r="M1" s="10"/>
      <c r="N1" s="10"/>
    </row>
    <row r="3" spans="6:14" x14ac:dyDescent="0.25">
      <c r="H3" s="9" t="s">
        <v>0</v>
      </c>
      <c r="I3" s="9"/>
      <c r="J3" s="2" t="s">
        <v>1</v>
      </c>
      <c r="K3" s="3">
        <f>1200 * (12 * LOG(3/2, 2) - 7 * LOG(2/1, 2))</f>
        <v>23.460010384649621</v>
      </c>
      <c r="L3" s="2" t="s">
        <v>3</v>
      </c>
    </row>
    <row r="4" spans="6:14" x14ac:dyDescent="0.25">
      <c r="K4" s="6"/>
      <c r="L4" s="2"/>
    </row>
    <row r="5" spans="6:14" x14ac:dyDescent="0.25">
      <c r="H5" s="9" t="s">
        <v>2</v>
      </c>
      <c r="I5" s="9"/>
      <c r="J5" s="2" t="s">
        <v>1</v>
      </c>
      <c r="K5" s="3">
        <f>1200 * LOG(3/2, 2)</f>
        <v>701.95500086538743</v>
      </c>
      <c r="L5" s="2" t="s">
        <v>3</v>
      </c>
    </row>
    <row r="7" spans="6:14" x14ac:dyDescent="0.25">
      <c r="H7" s="9" t="s">
        <v>5</v>
      </c>
      <c r="I7" s="9"/>
      <c r="J7" s="2" t="s">
        <v>1</v>
      </c>
      <c r="K7" s="3">
        <f>1200 * LOG(4/3, 2)</f>
        <v>498.04499913461245</v>
      </c>
      <c r="L7" s="2" t="s">
        <v>3</v>
      </c>
    </row>
    <row r="8" spans="6:14" x14ac:dyDescent="0.25">
      <c r="K8" s="6"/>
    </row>
    <row r="9" spans="6:14" x14ac:dyDescent="0.25">
      <c r="H9" s="9" t="s">
        <v>4</v>
      </c>
      <c r="I9" s="9"/>
      <c r="J9" s="2" t="s">
        <v>1</v>
      </c>
      <c r="K9" s="3">
        <f>K5 - K3/4</f>
        <v>696.08999826922502</v>
      </c>
      <c r="L9" s="2" t="s">
        <v>3</v>
      </c>
    </row>
    <row r="10" spans="6:14" x14ac:dyDescent="0.25">
      <c r="H10" s="2"/>
      <c r="I10" s="2"/>
      <c r="J10" s="2"/>
      <c r="K10" s="3"/>
      <c r="L10" s="2"/>
    </row>
    <row r="11" spans="6:14" x14ac:dyDescent="0.25">
      <c r="H11" s="9" t="s">
        <v>6</v>
      </c>
      <c r="I11" s="9"/>
      <c r="J11" s="2" t="s">
        <v>1</v>
      </c>
      <c r="K11" s="3">
        <f>K7 + K3/4</f>
        <v>503.91000173077487</v>
      </c>
      <c r="L11" s="2" t="s">
        <v>3</v>
      </c>
    </row>
    <row r="13" spans="6:14" x14ac:dyDescent="0.25">
      <c r="I13" s="4" t="s">
        <v>7</v>
      </c>
      <c r="J13" s="7">
        <f>1200 * LOG(1/1, 2)</f>
        <v>0</v>
      </c>
      <c r="K13" s="5" t="s">
        <v>3</v>
      </c>
    </row>
    <row r="14" spans="6:14" x14ac:dyDescent="0.25">
      <c r="I14" s="4" t="s">
        <v>8</v>
      </c>
      <c r="J14" s="7">
        <f>J19 - K7</f>
        <v>90.224995673062949</v>
      </c>
      <c r="K14" s="5" t="s">
        <v>3</v>
      </c>
    </row>
    <row r="15" spans="6:14" x14ac:dyDescent="0.25">
      <c r="I15" s="4" t="s">
        <v>9</v>
      </c>
      <c r="J15" s="7">
        <f>J20 - K11</f>
        <v>192.17999653845015</v>
      </c>
      <c r="K15" s="5" t="s">
        <v>3</v>
      </c>
    </row>
    <row r="16" spans="6:14" x14ac:dyDescent="0.25">
      <c r="I16" s="4" t="s">
        <v>10</v>
      </c>
      <c r="J16" s="7">
        <f>J21 - K7</f>
        <v>294.13499740383793</v>
      </c>
      <c r="K16" s="5" t="s">
        <v>3</v>
      </c>
    </row>
    <row r="17" spans="7:13" x14ac:dyDescent="0.25">
      <c r="I17" s="4" t="s">
        <v>11</v>
      </c>
      <c r="J17" s="7">
        <f>J22 - K11</f>
        <v>384.35999307690031</v>
      </c>
      <c r="K17" s="5" t="s">
        <v>3</v>
      </c>
    </row>
    <row r="18" spans="7:13" x14ac:dyDescent="0.25">
      <c r="I18" s="4" t="s">
        <v>12</v>
      </c>
      <c r="J18" s="7">
        <f>J23 - K7</f>
        <v>498.04499913461291</v>
      </c>
      <c r="K18" s="5" t="s">
        <v>3</v>
      </c>
    </row>
    <row r="19" spans="7:13" x14ac:dyDescent="0.25">
      <c r="I19" s="4" t="s">
        <v>13</v>
      </c>
      <c r="J19" s="7">
        <f>J24 - K7</f>
        <v>588.2699948076754</v>
      </c>
      <c r="K19" s="5" t="s">
        <v>3</v>
      </c>
    </row>
    <row r="20" spans="7:13" x14ac:dyDescent="0.25">
      <c r="I20" s="4" t="s">
        <v>14</v>
      </c>
      <c r="J20" s="7">
        <f>J13 + K9</f>
        <v>696.08999826922502</v>
      </c>
      <c r="K20" s="5" t="s">
        <v>3</v>
      </c>
    </row>
    <row r="21" spans="7:13" x14ac:dyDescent="0.25">
      <c r="I21" s="4" t="s">
        <v>15</v>
      </c>
      <c r="J21" s="7">
        <f>J14 + K5</f>
        <v>792.17999653845038</v>
      </c>
      <c r="K21" s="5" t="s">
        <v>3</v>
      </c>
    </row>
    <row r="22" spans="7:13" x14ac:dyDescent="0.25">
      <c r="I22" s="4" t="s">
        <v>16</v>
      </c>
      <c r="J22" s="7">
        <f>J15 + K9</f>
        <v>888.26999480767518</v>
      </c>
      <c r="K22" s="5" t="s">
        <v>3</v>
      </c>
    </row>
    <row r="23" spans="7:13" x14ac:dyDescent="0.25">
      <c r="I23" s="4" t="s">
        <v>17</v>
      </c>
      <c r="J23" s="7">
        <f>J16 + K5</f>
        <v>996.08999826922536</v>
      </c>
      <c r="K23" s="5" t="s">
        <v>3</v>
      </c>
    </row>
    <row r="24" spans="7:13" x14ac:dyDescent="0.25">
      <c r="I24" s="4" t="s">
        <v>18</v>
      </c>
      <c r="J24" s="7">
        <f>J17 + K5</f>
        <v>1086.3149939422879</v>
      </c>
      <c r="K24" s="5" t="s">
        <v>3</v>
      </c>
    </row>
    <row r="25" spans="7:13" x14ac:dyDescent="0.25">
      <c r="I25" s="4" t="s">
        <v>7</v>
      </c>
      <c r="J25" s="7">
        <f>J18 + K5</f>
        <v>1200.0000000000005</v>
      </c>
      <c r="K25" s="5" t="s">
        <v>3</v>
      </c>
    </row>
    <row r="26" spans="7:13" x14ac:dyDescent="0.25">
      <c r="I26" s="4"/>
      <c r="J26" s="3"/>
      <c r="K26" s="5"/>
    </row>
    <row r="27" spans="7:13" ht="19.2" x14ac:dyDescent="0.25">
      <c r="G27" s="8" t="s">
        <v>20</v>
      </c>
      <c r="H27" s="8"/>
      <c r="I27" s="8"/>
      <c r="J27" s="8"/>
      <c r="K27" s="8"/>
      <c r="L27" s="8"/>
      <c r="M27" s="8"/>
    </row>
    <row r="28" spans="7:13" x14ac:dyDescent="0.25">
      <c r="I28" s="4"/>
      <c r="J28" s="3"/>
      <c r="K28" s="5"/>
    </row>
    <row r="29" spans="7:13" x14ac:dyDescent="0.25">
      <c r="I29" s="4" t="s">
        <v>7</v>
      </c>
      <c r="J29" s="7">
        <f>J13 - 1200 * 0/12</f>
        <v>0</v>
      </c>
      <c r="K29" s="5" t="s">
        <v>3</v>
      </c>
    </row>
    <row r="30" spans="7:13" x14ac:dyDescent="0.25">
      <c r="I30" s="4" t="s">
        <v>8</v>
      </c>
      <c r="J30" s="7">
        <f>J14 - 1200 * 1/12</f>
        <v>-9.7750043269370508</v>
      </c>
      <c r="K30" s="5" t="s">
        <v>3</v>
      </c>
    </row>
    <row r="31" spans="7:13" x14ac:dyDescent="0.25">
      <c r="I31" s="4" t="s">
        <v>9</v>
      </c>
      <c r="J31" s="7">
        <f>J15 - 1200 * 2/12</f>
        <v>-7.8200034615498453</v>
      </c>
      <c r="K31" s="5" t="s">
        <v>3</v>
      </c>
    </row>
    <row r="32" spans="7:13" x14ac:dyDescent="0.25">
      <c r="I32" s="4" t="s">
        <v>10</v>
      </c>
      <c r="J32" s="7">
        <f>J16 - 1200 * 3/12</f>
        <v>-5.8650025961620713</v>
      </c>
      <c r="K32" s="5" t="s">
        <v>3</v>
      </c>
    </row>
    <row r="33" spans="9:11" x14ac:dyDescent="0.25">
      <c r="I33" s="4" t="s">
        <v>11</v>
      </c>
      <c r="J33" s="7">
        <f>J17 - 1200 * 4/12</f>
        <v>-15.640006923099691</v>
      </c>
      <c r="K33" s="5" t="s">
        <v>3</v>
      </c>
    </row>
    <row r="34" spans="9:11" x14ac:dyDescent="0.25">
      <c r="I34" s="4" t="s">
        <v>12</v>
      </c>
      <c r="J34" s="7">
        <f>J18 - 1200 * 5/12</f>
        <v>-1.9550008653870918</v>
      </c>
      <c r="K34" s="5" t="s">
        <v>3</v>
      </c>
    </row>
    <row r="35" spans="9:11" x14ac:dyDescent="0.25">
      <c r="I35" s="4" t="s">
        <v>13</v>
      </c>
      <c r="J35" s="7">
        <f>J19 - 1200 * 6/12</f>
        <v>-11.730005192324597</v>
      </c>
      <c r="K35" s="5" t="s">
        <v>3</v>
      </c>
    </row>
    <row r="36" spans="9:11" x14ac:dyDescent="0.25">
      <c r="I36" s="4" t="s">
        <v>14</v>
      </c>
      <c r="J36" s="7">
        <f>J20 - 1200 * 7/12</f>
        <v>-3.9100017307749795</v>
      </c>
      <c r="K36" s="5" t="s">
        <v>3</v>
      </c>
    </row>
    <row r="37" spans="9:11" x14ac:dyDescent="0.25">
      <c r="I37" s="4" t="s">
        <v>15</v>
      </c>
      <c r="J37" s="7">
        <f>J21 - 1200 * 8/12</f>
        <v>-7.8200034615496179</v>
      </c>
      <c r="K37" s="5" t="s">
        <v>3</v>
      </c>
    </row>
    <row r="38" spans="9:11" x14ac:dyDescent="0.25">
      <c r="I38" s="4" t="s">
        <v>16</v>
      </c>
      <c r="J38" s="7">
        <f>J22 - 1200 * 9/12</f>
        <v>-11.730005192324825</v>
      </c>
      <c r="K38" s="5" t="s">
        <v>3</v>
      </c>
    </row>
    <row r="39" spans="9:11" x14ac:dyDescent="0.25">
      <c r="I39" s="4" t="s">
        <v>17</v>
      </c>
      <c r="J39" s="7">
        <f>J23 - 1200 * 10/12</f>
        <v>-3.9100017307746384</v>
      </c>
      <c r="K39" s="5" t="s">
        <v>3</v>
      </c>
    </row>
    <row r="40" spans="9:11" x14ac:dyDescent="0.25">
      <c r="I40" s="4" t="s">
        <v>18</v>
      </c>
      <c r="J40" s="7">
        <f>J24 - 1200 * 11/12</f>
        <v>-13.685006057712144</v>
      </c>
      <c r="K40" s="5" t="s">
        <v>3</v>
      </c>
    </row>
    <row r="41" spans="9:11" x14ac:dyDescent="0.25">
      <c r="I41" s="4" t="s">
        <v>7</v>
      </c>
      <c r="J41" s="7">
        <f>J25 - 1200 * 12/12</f>
        <v>0</v>
      </c>
      <c r="K41" s="5" t="s">
        <v>3</v>
      </c>
    </row>
    <row r="42" spans="9:11" x14ac:dyDescent="0.25">
      <c r="I42" s="4"/>
      <c r="J42" s="3"/>
      <c r="K42" s="5"/>
    </row>
    <row r="43" spans="9:11" x14ac:dyDescent="0.25">
      <c r="I43" s="4"/>
      <c r="J43" s="3"/>
      <c r="K43" s="5"/>
    </row>
    <row r="44" spans="9:11" x14ac:dyDescent="0.25">
      <c r="I44" s="4"/>
      <c r="J44" s="3"/>
      <c r="K44" s="5"/>
    </row>
    <row r="45" spans="9:11" x14ac:dyDescent="0.25">
      <c r="I45" s="4"/>
      <c r="J45" s="3"/>
      <c r="K45" s="5"/>
    </row>
    <row r="46" spans="9:11" x14ac:dyDescent="0.25">
      <c r="I46" s="4"/>
      <c r="J46" s="3"/>
      <c r="K46" s="5"/>
    </row>
    <row r="47" spans="9:11" x14ac:dyDescent="0.25">
      <c r="I47" s="4"/>
      <c r="J47" s="3"/>
      <c r="K47" s="5"/>
    </row>
    <row r="48" spans="9:11" x14ac:dyDescent="0.25">
      <c r="I48" s="4"/>
      <c r="J48" s="3"/>
      <c r="K48" s="5"/>
    </row>
    <row r="49" spans="9:11" x14ac:dyDescent="0.25">
      <c r="I49" s="4"/>
      <c r="J49" s="3"/>
      <c r="K49" s="5"/>
    </row>
  </sheetData>
  <mergeCells count="7">
    <mergeCell ref="F1:N1"/>
    <mergeCell ref="H7:I7"/>
    <mergeCell ref="G27:M27"/>
    <mergeCell ref="H11:I11"/>
    <mergeCell ref="H3:I3"/>
    <mergeCell ref="H5:I5"/>
    <mergeCell ref="H9:I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2019-09-12T13:50:51Z</dcterms:created>
  <dcterms:modified xsi:type="dcterms:W3CDTF">2019-09-12T22:34:45Z</dcterms:modified>
</cp:coreProperties>
</file>