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oshan Kakiya's Final Temperament\"/>
    </mc:Choice>
  </mc:AlternateContent>
  <xr:revisionPtr revIDLastSave="0" documentId="13_ncr:1_{4C04C7CA-2969-43FE-BC52-44DFB2690C0A}" xr6:coauthVersionLast="43" xr6:coauthVersionMax="43" xr10:uidLastSave="{00000000-0000-0000-0000-000000000000}"/>
  <bookViews>
    <workbookView xWindow="-108" yWindow="-108" windowWidth="23256" windowHeight="12576" xr2:uid="{CCE12804-666A-4DE9-96BB-E5E6A97B9F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J14" i="1" l="1"/>
  <c r="J7" i="1"/>
  <c r="N8" i="1"/>
  <c r="N15" i="1"/>
  <c r="N9" i="1"/>
  <c r="N10" i="1"/>
  <c r="N11" i="1"/>
  <c r="N14" i="1"/>
  <c r="N18" i="1"/>
  <c r="N19" i="1"/>
  <c r="N7" i="1"/>
  <c r="N12" i="1"/>
  <c r="N17" i="1"/>
  <c r="N13" i="1"/>
  <c r="N16" i="1"/>
  <c r="J9" i="1" l="1"/>
  <c r="J16" i="1" s="1"/>
  <c r="J11" i="1" s="1"/>
  <c r="J18" i="1" s="1"/>
  <c r="J13" i="1" s="1"/>
  <c r="J8" i="1" s="1"/>
  <c r="J15" i="1" s="1"/>
  <c r="J10" i="1" s="1"/>
  <c r="J17" i="1" s="1"/>
  <c r="J12" i="1" s="1"/>
  <c r="J19" i="1" s="1"/>
</calcChain>
</file>

<file path=xl/sharedStrings.xml><?xml version="1.0" encoding="utf-8"?>
<sst xmlns="http://schemas.openxmlformats.org/spreadsheetml/2006/main" count="49" uniqueCount="44">
  <si>
    <t>Fifths</t>
  </si>
  <si>
    <t>Temperament</t>
  </si>
  <si>
    <t>Fourths</t>
  </si>
  <si>
    <t>Fifth</t>
  </si>
  <si>
    <t>Cents</t>
  </si>
  <si>
    <t>Note</t>
  </si>
  <si>
    <t>Fourth</t>
  </si>
  <si>
    <t>C-G</t>
  </si>
  <si>
    <t>C</t>
  </si>
  <si>
    <t>G-C</t>
  </si>
  <si>
    <t>G-D</t>
  </si>
  <si>
    <t>C#</t>
  </si>
  <si>
    <t>D-G</t>
  </si>
  <si>
    <t>D-A</t>
  </si>
  <si>
    <t>D</t>
  </si>
  <si>
    <t>A-D</t>
  </si>
  <si>
    <t>A-E</t>
  </si>
  <si>
    <t>D#</t>
  </si>
  <si>
    <t>E-A</t>
  </si>
  <si>
    <t>E-B</t>
  </si>
  <si>
    <t>E</t>
  </si>
  <si>
    <t>B-E</t>
  </si>
  <si>
    <t>B-F#</t>
  </si>
  <si>
    <t>F</t>
  </si>
  <si>
    <t>F#-B</t>
  </si>
  <si>
    <t>F#-C#</t>
  </si>
  <si>
    <t>F#</t>
  </si>
  <si>
    <t>C#-F#</t>
  </si>
  <si>
    <t>C#-G#</t>
  </si>
  <si>
    <t>G</t>
  </si>
  <si>
    <t>G#-C#</t>
  </si>
  <si>
    <t>G#-D#</t>
  </si>
  <si>
    <t>G#</t>
  </si>
  <si>
    <t>D#-G#</t>
  </si>
  <si>
    <t>D#-A#</t>
  </si>
  <si>
    <t>A</t>
  </si>
  <si>
    <t>A#-D#</t>
  </si>
  <si>
    <t>A#-F</t>
  </si>
  <si>
    <t>A#</t>
  </si>
  <si>
    <t>F-A#</t>
  </si>
  <si>
    <t>F-C</t>
  </si>
  <si>
    <t>B</t>
  </si>
  <si>
    <t>C-F</t>
  </si>
  <si>
    <t>Roshan Kakiya's Final Temperament (Improved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</si>
</sst>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u/>
      <sz val="25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25CE-E795-44E5-AFC8-756B90D99915}">
  <dimension ref="B2:Q31"/>
  <sheetViews>
    <sheetView tabSelected="1" workbookViewId="0">
      <selection activeCell="B2" sqref="B2:Q2"/>
    </sheetView>
  </sheetViews>
  <sheetFormatPr defaultRowHeight="15" x14ac:dyDescent="0.25"/>
  <cols>
    <col min="10" max="10" width="10" bestFit="1" customWidth="1"/>
    <col min="14" max="14" width="9.26953125" bestFit="1" customWidth="1"/>
  </cols>
  <sheetData>
    <row r="2" spans="2:17" ht="31.8" x14ac:dyDescent="0.25">
      <c r="B2" s="11" t="s">
        <v>43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4.6" x14ac:dyDescent="0.25">
      <c r="B4" s="1"/>
      <c r="C4" s="1"/>
      <c r="D4" s="12" t="s">
        <v>0</v>
      </c>
      <c r="E4" s="12"/>
      <c r="F4" s="12"/>
      <c r="G4" s="12"/>
      <c r="H4" s="12" t="s">
        <v>1</v>
      </c>
      <c r="I4" s="12"/>
      <c r="J4" s="12"/>
      <c r="K4" s="12"/>
      <c r="L4" s="12" t="s">
        <v>2</v>
      </c>
      <c r="M4" s="12"/>
      <c r="N4" s="12"/>
      <c r="O4" s="12"/>
      <c r="P4" s="1"/>
      <c r="Q4" s="1"/>
    </row>
    <row r="5" spans="2:17" ht="15.6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9.8" thickBot="1" x14ac:dyDescent="0.3">
      <c r="B6" s="1"/>
      <c r="C6" s="1"/>
      <c r="D6" s="1"/>
      <c r="E6" s="2" t="s">
        <v>3</v>
      </c>
      <c r="F6" s="2" t="s">
        <v>4</v>
      </c>
      <c r="G6" s="3"/>
      <c r="H6" s="3"/>
      <c r="I6" s="4" t="s">
        <v>5</v>
      </c>
      <c r="J6" s="4" t="s">
        <v>4</v>
      </c>
      <c r="K6" s="3"/>
      <c r="L6" s="3"/>
      <c r="M6" s="2" t="s">
        <v>6</v>
      </c>
      <c r="N6" s="2" t="s">
        <v>4</v>
      </c>
      <c r="O6" s="1"/>
      <c r="P6" s="1"/>
      <c r="Q6" s="1"/>
    </row>
    <row r="7" spans="2:17" ht="19.8" thickBot="1" x14ac:dyDescent="0.3">
      <c r="B7" s="1"/>
      <c r="C7" s="1"/>
      <c r="D7" s="1"/>
      <c r="E7" s="5" t="s">
        <v>7</v>
      </c>
      <c r="F7" s="6">
        <f>1200 * (7/12 - (LOG(3/2, 2) - 7/12) * 2/3)</f>
        <v>698.69666608974183</v>
      </c>
      <c r="H7" s="7"/>
      <c r="I7" s="8" t="s">
        <v>8</v>
      </c>
      <c r="J7" s="8">
        <f>1200 * LOG(1/1, 2)</f>
        <v>0</v>
      </c>
      <c r="K7" s="7"/>
      <c r="L7" s="7"/>
      <c r="M7" s="5" t="s">
        <v>9</v>
      </c>
      <c r="N7" s="6">
        <f t="shared" ref="N7:N19" si="0">1200 * LOG(2/1, 2) - F7</f>
        <v>501.30333391025817</v>
      </c>
      <c r="O7" s="1"/>
      <c r="P7" s="1"/>
      <c r="Q7" s="1"/>
    </row>
    <row r="8" spans="2:17" ht="19.8" thickBot="1" x14ac:dyDescent="0.3">
      <c r="B8" s="1"/>
      <c r="C8" s="1"/>
      <c r="D8" s="1"/>
      <c r="E8" s="5" t="s">
        <v>10</v>
      </c>
      <c r="F8" s="6">
        <f>1200 * (7/12 - (LOG(3/2, 2) - 7/12))</f>
        <v>698.04499913461268</v>
      </c>
      <c r="H8" s="7"/>
      <c r="I8" s="8" t="s">
        <v>11</v>
      </c>
      <c r="J8" s="8">
        <f>J13 - N13</f>
        <v>96.741665224354733</v>
      </c>
      <c r="K8" s="7"/>
      <c r="L8" s="7"/>
      <c r="M8" s="6" t="s">
        <v>12</v>
      </c>
      <c r="N8" s="6">
        <f t="shared" si="0"/>
        <v>501.95500086538732</v>
      </c>
      <c r="O8" s="1"/>
      <c r="P8" s="1"/>
      <c r="Q8" s="1"/>
    </row>
    <row r="9" spans="2:17" ht="19.8" thickBot="1" x14ac:dyDescent="0.3">
      <c r="B9" s="1"/>
      <c r="C9" s="1"/>
      <c r="D9" s="1"/>
      <c r="E9" s="5" t="s">
        <v>13</v>
      </c>
      <c r="F9" s="6">
        <f>1200 * (7/12 - (LOG(3/2, 2) - 7/12) * 2/3)</f>
        <v>698.69666608974183</v>
      </c>
      <c r="H9" s="7"/>
      <c r="I9" s="8" t="s">
        <v>14</v>
      </c>
      <c r="J9" s="8">
        <f>J14 - N8</f>
        <v>196.74166522435451</v>
      </c>
      <c r="K9" s="7"/>
      <c r="L9" s="7"/>
      <c r="M9" s="5" t="s">
        <v>15</v>
      </c>
      <c r="N9" s="6">
        <f t="shared" si="0"/>
        <v>501.30333391025817</v>
      </c>
      <c r="O9" s="1"/>
      <c r="P9" s="1"/>
      <c r="Q9" s="1"/>
    </row>
    <row r="10" spans="2:17" ht="19.8" thickBot="1" x14ac:dyDescent="0.3">
      <c r="B10" s="1"/>
      <c r="C10" s="1"/>
      <c r="D10" s="1"/>
      <c r="E10" s="5" t="s">
        <v>16</v>
      </c>
      <c r="F10" s="6">
        <f>1200 * (7/12 - (LOG(3/2, 2) - 7/12) * 1/3)</f>
        <v>699.34833304487097</v>
      </c>
      <c r="H10" s="7"/>
      <c r="I10" s="8" t="s">
        <v>17</v>
      </c>
      <c r="J10" s="8">
        <f>J15 - N15</f>
        <v>300.00000000000045</v>
      </c>
      <c r="K10" s="7"/>
      <c r="L10" s="7"/>
      <c r="M10" s="5" t="s">
        <v>18</v>
      </c>
      <c r="N10" s="6">
        <f t="shared" si="0"/>
        <v>500.65166695512903</v>
      </c>
      <c r="O10" s="1"/>
      <c r="P10" s="1"/>
      <c r="Q10" s="1"/>
    </row>
    <row r="11" spans="2:17" ht="19.8" thickBot="1" x14ac:dyDescent="0.3">
      <c r="B11" s="1"/>
      <c r="C11" s="1"/>
      <c r="D11" s="1"/>
      <c r="E11" s="5" t="s">
        <v>19</v>
      </c>
      <c r="F11" s="6">
        <f>1200 * 7/12</f>
        <v>700</v>
      </c>
      <c r="H11" s="7"/>
      <c r="I11" s="8" t="s">
        <v>20</v>
      </c>
      <c r="J11" s="8">
        <f>J16 - N10</f>
        <v>394.7866643589673</v>
      </c>
      <c r="K11" s="7"/>
      <c r="L11" s="7"/>
      <c r="M11" s="5" t="s">
        <v>21</v>
      </c>
      <c r="N11" s="6">
        <f t="shared" si="0"/>
        <v>500</v>
      </c>
      <c r="O11" s="1"/>
      <c r="P11" s="1"/>
      <c r="Q11" s="1"/>
    </row>
    <row r="12" spans="2:17" ht="19.8" thickBot="1" x14ac:dyDescent="0.3">
      <c r="B12" s="1"/>
      <c r="C12" s="1"/>
      <c r="D12" s="1"/>
      <c r="E12" s="5" t="s">
        <v>22</v>
      </c>
      <c r="F12" s="6">
        <f>1200 * (7/12 + (LOG(3/2, 2) - 7/12) * 1/3)</f>
        <v>700.65166695512914</v>
      </c>
      <c r="H12" s="7"/>
      <c r="I12" s="8" t="s">
        <v>23</v>
      </c>
      <c r="J12" s="8">
        <f>J17 - N17</f>
        <v>500.6516669551296</v>
      </c>
      <c r="K12" s="9"/>
      <c r="L12" s="7"/>
      <c r="M12" s="5" t="s">
        <v>24</v>
      </c>
      <c r="N12" s="6">
        <f t="shared" si="0"/>
        <v>499.34833304487086</v>
      </c>
      <c r="O12" s="1"/>
      <c r="P12" s="1"/>
      <c r="Q12" s="1"/>
    </row>
    <row r="13" spans="2:17" ht="19.8" thickBot="1" x14ac:dyDescent="0.3">
      <c r="B13" s="1"/>
      <c r="C13" s="1"/>
      <c r="D13" s="1"/>
      <c r="E13" s="5" t="s">
        <v>25</v>
      </c>
      <c r="F13" s="6">
        <f>1200 * (7/12 + (LOG(3/2, 2) - 7/12) * 2/3)</f>
        <v>701.30333391025829</v>
      </c>
      <c r="H13" s="7"/>
      <c r="I13" s="8" t="s">
        <v>26</v>
      </c>
      <c r="J13" s="8">
        <f>J18 - N12</f>
        <v>595.43833131409644</v>
      </c>
      <c r="K13" s="7"/>
      <c r="L13" s="7"/>
      <c r="M13" s="5" t="s">
        <v>27</v>
      </c>
      <c r="N13" s="6">
        <f t="shared" si="0"/>
        <v>498.69666608974171</v>
      </c>
      <c r="O13" s="1"/>
      <c r="P13" s="1"/>
      <c r="Q13" s="1"/>
    </row>
    <row r="14" spans="2:17" ht="19.8" thickBot="1" x14ac:dyDescent="0.3">
      <c r="B14" s="1"/>
      <c r="C14" s="1"/>
      <c r="D14" s="1"/>
      <c r="E14" s="5" t="s">
        <v>28</v>
      </c>
      <c r="F14" s="6">
        <f>1200 * (7/12 + (LOG(3/2, 2) - 7/12))</f>
        <v>701.95500086538743</v>
      </c>
      <c r="H14" s="7"/>
      <c r="I14" s="8" t="s">
        <v>29</v>
      </c>
      <c r="J14" s="8">
        <f>J7 + F7</f>
        <v>698.69666608974183</v>
      </c>
      <c r="K14" s="7"/>
      <c r="L14" s="7"/>
      <c r="M14" s="5" t="s">
        <v>30</v>
      </c>
      <c r="N14" s="6">
        <f t="shared" si="0"/>
        <v>498.04499913461257</v>
      </c>
      <c r="O14" s="1"/>
      <c r="P14" s="1"/>
      <c r="Q14" s="1"/>
    </row>
    <row r="15" spans="2:17" ht="19.8" thickBot="1" x14ac:dyDescent="0.3">
      <c r="B15" s="1"/>
      <c r="C15" s="1"/>
      <c r="D15" s="1"/>
      <c r="E15" s="5" t="s">
        <v>31</v>
      </c>
      <c r="F15" s="6">
        <f>1200 * (7/12 + (LOG(3/2, 2) - 7/12) * 2/3)</f>
        <v>701.30333391025829</v>
      </c>
      <c r="H15" s="7"/>
      <c r="I15" s="8" t="s">
        <v>32</v>
      </c>
      <c r="J15" s="8">
        <f>J8 + F14</f>
        <v>798.69666608974217</v>
      </c>
      <c r="K15" s="7"/>
      <c r="L15" s="7"/>
      <c r="M15" s="5" t="s">
        <v>33</v>
      </c>
      <c r="N15" s="6">
        <f t="shared" si="0"/>
        <v>498.69666608974171</v>
      </c>
      <c r="O15" s="1"/>
      <c r="P15" s="1"/>
      <c r="Q15" s="1"/>
    </row>
    <row r="16" spans="2:17" ht="19.8" thickBot="1" x14ac:dyDescent="0.3">
      <c r="B16" s="1"/>
      <c r="C16" s="1"/>
      <c r="D16" s="1"/>
      <c r="E16" s="5" t="s">
        <v>34</v>
      </c>
      <c r="F16" s="6">
        <f>1200 * (7/12 + (LOG(3/2, 2) - 7/12) * 1/3)</f>
        <v>700.65166695512914</v>
      </c>
      <c r="H16" s="7"/>
      <c r="I16" s="8" t="s">
        <v>35</v>
      </c>
      <c r="J16" s="8">
        <f>J9 + F9</f>
        <v>895.43833131409633</v>
      </c>
      <c r="K16" s="7"/>
      <c r="L16" s="7"/>
      <c r="M16" s="5" t="s">
        <v>36</v>
      </c>
      <c r="N16" s="6">
        <f t="shared" si="0"/>
        <v>499.34833304487086</v>
      </c>
      <c r="O16" s="1"/>
      <c r="P16" s="1"/>
      <c r="Q16" s="1"/>
    </row>
    <row r="17" spans="2:17" ht="19.8" thickBot="1" x14ac:dyDescent="0.3">
      <c r="B17" s="1"/>
      <c r="C17" s="1"/>
      <c r="D17" s="1"/>
      <c r="E17" s="5" t="s">
        <v>37</v>
      </c>
      <c r="F17" s="6">
        <f>1200 * 7/12</f>
        <v>700</v>
      </c>
      <c r="H17" s="7"/>
      <c r="I17" s="8" t="s">
        <v>38</v>
      </c>
      <c r="J17" s="8">
        <f>J10 + F16</f>
        <v>1000.6516669551296</v>
      </c>
      <c r="K17" s="7"/>
      <c r="L17" s="7"/>
      <c r="M17" s="5" t="s">
        <v>39</v>
      </c>
      <c r="N17" s="6">
        <f t="shared" si="0"/>
        <v>500</v>
      </c>
      <c r="O17" s="1"/>
      <c r="P17" s="1"/>
      <c r="Q17" s="1"/>
    </row>
    <row r="18" spans="2:17" ht="19.8" thickBot="1" x14ac:dyDescent="0.3">
      <c r="B18" s="1"/>
      <c r="C18" s="1"/>
      <c r="D18" s="1"/>
      <c r="E18" s="5" t="s">
        <v>40</v>
      </c>
      <c r="F18" s="6">
        <f>1200 * (7/12 - (LOG(3/2, 2) - 7/12) * 1/3)</f>
        <v>699.34833304487097</v>
      </c>
      <c r="H18" s="7"/>
      <c r="I18" s="8" t="s">
        <v>41</v>
      </c>
      <c r="J18" s="8">
        <f>J11 + F11</f>
        <v>1094.7866643589673</v>
      </c>
      <c r="K18" s="7"/>
      <c r="L18" s="7"/>
      <c r="M18" s="5" t="s">
        <v>42</v>
      </c>
      <c r="N18" s="6">
        <f t="shared" si="0"/>
        <v>500.65166695512903</v>
      </c>
      <c r="O18" s="1"/>
      <c r="P18" s="1"/>
      <c r="Q18" s="1"/>
    </row>
    <row r="19" spans="2:17" ht="19.8" thickBot="1" x14ac:dyDescent="0.3">
      <c r="B19" s="1"/>
      <c r="C19" s="1"/>
      <c r="D19" s="1"/>
      <c r="E19" s="5" t="s">
        <v>7</v>
      </c>
      <c r="F19" s="6">
        <f>1200 * (7/12 - (LOG(3/2, 2) - 7/12) * 2/3)</f>
        <v>698.69666608974183</v>
      </c>
      <c r="H19" s="7"/>
      <c r="I19" s="8" t="s">
        <v>8</v>
      </c>
      <c r="J19" s="8">
        <f>J12 + F18</f>
        <v>1200.0000000000005</v>
      </c>
      <c r="K19" s="7"/>
      <c r="L19" s="7"/>
      <c r="M19" s="5" t="s">
        <v>9</v>
      </c>
      <c r="N19" s="6">
        <f t="shared" si="0"/>
        <v>501.30333391025817</v>
      </c>
      <c r="O19" s="1"/>
      <c r="P19" s="1"/>
      <c r="Q19" s="1"/>
    </row>
    <row r="20" spans="2:17" ht="18.600000000000001" x14ac:dyDescent="0.25">
      <c r="F20" s="10"/>
    </row>
    <row r="21" spans="2:17" ht="18.600000000000001" x14ac:dyDescent="0.25">
      <c r="F21" s="10"/>
    </row>
    <row r="22" spans="2:17" ht="18.600000000000001" x14ac:dyDescent="0.25">
      <c r="F22" s="10"/>
    </row>
    <row r="23" spans="2:17" ht="18.600000000000001" x14ac:dyDescent="0.25">
      <c r="F23" s="10"/>
    </row>
    <row r="24" spans="2:17" ht="18.600000000000001" x14ac:dyDescent="0.25">
      <c r="F24" s="10"/>
    </row>
    <row r="25" spans="2:17" ht="18.600000000000001" x14ac:dyDescent="0.25">
      <c r="F25" s="10"/>
    </row>
    <row r="26" spans="2:17" ht="18.600000000000001" x14ac:dyDescent="0.25">
      <c r="F26" s="10"/>
    </row>
    <row r="27" spans="2:17" ht="18.600000000000001" x14ac:dyDescent="0.25">
      <c r="F27" s="10"/>
    </row>
    <row r="28" spans="2:17" ht="18.600000000000001" x14ac:dyDescent="0.25">
      <c r="F28" s="10"/>
    </row>
    <row r="29" spans="2:17" ht="18.600000000000001" x14ac:dyDescent="0.25">
      <c r="F29" s="10"/>
    </row>
    <row r="30" spans="2:17" ht="18.600000000000001" x14ac:dyDescent="0.25">
      <c r="F30" s="10"/>
    </row>
    <row r="31" spans="2:17" ht="18.600000000000001" x14ac:dyDescent="0.25">
      <c r="F31" s="10"/>
    </row>
  </sheetData>
  <mergeCells count="4">
    <mergeCell ref="B2:Q2"/>
    <mergeCell ref="D4:G4"/>
    <mergeCell ref="H4:K4"/>
    <mergeCell ref="L4:O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2019-05-25T01:11:40Z</dcterms:created>
  <dcterms:modified xsi:type="dcterms:W3CDTF">2019-05-25T18:30:44Z</dcterms:modified>
</cp:coreProperties>
</file>