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Ken\Downloads\"/>
    </mc:Choice>
  </mc:AlternateContent>
  <xr:revisionPtr revIDLastSave="0" documentId="13_ncr:1_{489C6DEE-0920-4F3B-A57E-1A3B8EE5F907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6" i="1" l="1"/>
  <c r="L45" i="1"/>
  <c r="L44" i="1"/>
  <c r="L43" i="1"/>
  <c r="L42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Q24" i="1"/>
  <c r="L24" i="1"/>
  <c r="Q23" i="1"/>
  <c r="L23" i="1"/>
  <c r="Q22" i="1"/>
  <c r="L22" i="1"/>
  <c r="Q21" i="1"/>
  <c r="L21" i="1"/>
  <c r="Q20" i="1"/>
  <c r="L20" i="1"/>
  <c r="Q19" i="1"/>
  <c r="L19" i="1"/>
  <c r="L18" i="1"/>
  <c r="L17" i="1"/>
  <c r="L16" i="1"/>
  <c r="L15" i="1"/>
  <c r="L14" i="1"/>
  <c r="L13" i="1"/>
  <c r="L12" i="1"/>
  <c r="L11" i="1"/>
  <c r="L10" i="1"/>
  <c r="L9" i="1"/>
  <c r="N7" i="1"/>
  <c r="P7" i="1" s="1"/>
  <c r="N6" i="1"/>
  <c r="R6" i="1" s="1"/>
  <c r="H3" i="1"/>
  <c r="H1" i="1"/>
  <c r="P6" i="1" l="1"/>
  <c r="R7" i="1"/>
</calcChain>
</file>

<file path=xl/sharedStrings.xml><?xml version="1.0" encoding="utf-8"?>
<sst xmlns="http://schemas.openxmlformats.org/spreadsheetml/2006/main" count="65" uniqueCount="46">
  <si>
    <t>kinds of wire, that can be selected as "old wire":</t>
  </si>
  <si>
    <t>kinds of wire, that can be selected as "new wire":</t>
  </si>
  <si>
    <t>*</t>
  </si>
  <si>
    <t>Berlin</t>
  </si>
  <si>
    <t>Webster</t>
  </si>
  <si>
    <t>Miller</t>
  </si>
  <si>
    <t>Pöhlmann</t>
  </si>
  <si>
    <t>Firminy</t>
  </si>
  <si>
    <t>Houghton</t>
  </si>
  <si>
    <t>USA wire</t>
  </si>
  <si>
    <t>Röslau</t>
  </si>
  <si>
    <t>Paulello O</t>
  </si>
  <si>
    <t>PS (strong)</t>
  </si>
  <si>
    <t>density</t>
  </si>
  <si>
    <t>tensile</t>
  </si>
  <si>
    <t>gr/cm3</t>
  </si>
  <si>
    <t>e-modulus</t>
  </si>
  <si>
    <t>strength</t>
  </si>
  <si>
    <t>kN/mm2</t>
  </si>
  <si>
    <t>gauge</t>
  </si>
  <si>
    <t>Ø</t>
  </si>
  <si>
    <t>kg</t>
  </si>
  <si>
    <t>3</t>
  </si>
  <si>
    <t>2½</t>
  </si>
  <si>
    <t>2</t>
  </si>
  <si>
    <t>1½</t>
  </si>
  <si>
    <t>1</t>
  </si>
  <si>
    <t>0</t>
  </si>
  <si>
    <t>0½</t>
  </si>
  <si>
    <t>2/0</t>
  </si>
  <si>
    <t>2/0½</t>
  </si>
  <si>
    <t>3/0</t>
  </si>
  <si>
    <t>3/0½</t>
  </si>
  <si>
    <t>4/0</t>
  </si>
  <si>
    <t>4/0½</t>
  </si>
  <si>
    <t>5/0</t>
  </si>
  <si>
    <t>5/0½</t>
  </si>
  <si>
    <t>6/0</t>
  </si>
  <si>
    <t>6/0½</t>
  </si>
  <si>
    <t>7/0</t>
  </si>
  <si>
    <t>7/0½</t>
  </si>
  <si>
    <t>8/0</t>
  </si>
  <si>
    <t>8/0½</t>
  </si>
  <si>
    <t>9/0</t>
  </si>
  <si>
    <t>* Use the notation of the Berlin wire like shown. To import "½" press and hold down the ALT key while you type 0189 using the Number pad of your keyboard. (Num Lock must be on!)</t>
  </si>
  <si>
    <t>Nuremberg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</si>
</sst>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0.000000"/>
    <numFmt numFmtId="166" formatCode="0.0"/>
    <numFmt numFmtId="167" formatCode="0.0000"/>
    <numFmt numFmtId="168" formatCode="0.0000000000000000000000000"/>
  </numFmts>
  <fonts count="8" x14ac:knownFonts="1">
    <font>
      <sz val="11"/>
      <color theme="1"/>
      <name val="Arial"/>
    </font>
    <font>
      <sz val="11"/>
      <color theme="1"/>
      <name val="Calibri"/>
    </font>
    <font>
      <b/>
      <sz val="11"/>
      <color theme="1"/>
      <name val="Arial"/>
    </font>
    <font>
      <sz val="14"/>
      <color theme="1"/>
      <name val="Arial"/>
    </font>
    <font>
      <b/>
      <sz val="10"/>
      <color theme="1"/>
      <name val="Arial"/>
    </font>
    <font>
      <sz val="11"/>
      <name val="Arial"/>
    </font>
    <font>
      <sz val="10"/>
      <color theme="1"/>
      <name val="Arial"/>
    </font>
    <font>
      <sz val="10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164" fontId="1" fillId="0" borderId="0" xfId="0" applyNumberFormat="1" applyFont="1"/>
    <xf numFmtId="0" fontId="0" fillId="0" borderId="0" xfId="0" applyFont="1"/>
    <xf numFmtId="165" fontId="0" fillId="0" borderId="0" xfId="0" applyNumberFormat="1" applyFont="1"/>
    <xf numFmtId="164" fontId="2" fillId="0" borderId="0" xfId="0" applyNumberFormat="1" applyFont="1"/>
    <xf numFmtId="49" fontId="3" fillId="0" borderId="0" xfId="0" applyNumberFormat="1" applyFont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0" borderId="0" xfId="0" applyFont="1"/>
    <xf numFmtId="164" fontId="4" fillId="2" borderId="1" xfId="0" applyNumberFormat="1" applyFont="1" applyFill="1" applyBorder="1" applyAlignment="1">
      <alignment horizontal="center"/>
    </xf>
    <xf numFmtId="165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2" borderId="5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65" fontId="4" fillId="0" borderId="0" xfId="0" applyNumberFormat="1" applyFont="1"/>
    <xf numFmtId="166" fontId="4" fillId="2" borderId="1" xfId="0" applyNumberFormat="1" applyFont="1" applyFill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6" fontId="4" fillId="2" borderId="5" xfId="0" applyNumberFormat="1" applyFont="1" applyFill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5" fontId="6" fillId="0" borderId="0" xfId="0" applyNumberFormat="1" applyFont="1"/>
    <xf numFmtId="49" fontId="6" fillId="0" borderId="1" xfId="0" applyNumberFormat="1" applyFont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66" fontId="6" fillId="2" borderId="1" xfId="0" applyNumberFormat="1" applyFont="1" applyFill="1" applyBorder="1" applyAlignment="1">
      <alignment horizontal="center"/>
    </xf>
    <xf numFmtId="167" fontId="6" fillId="0" borderId="0" xfId="0" applyNumberFormat="1" applyFont="1"/>
    <xf numFmtId="164" fontId="6" fillId="0" borderId="0" xfId="0" applyNumberFormat="1" applyFont="1"/>
    <xf numFmtId="168" fontId="6" fillId="0" borderId="0" xfId="0" applyNumberFormat="1" applyFont="1"/>
    <xf numFmtId="0" fontId="6" fillId="0" borderId="0" xfId="0" applyFont="1"/>
    <xf numFmtId="0" fontId="4" fillId="2" borderId="2" xfId="0" applyFont="1" applyFill="1" applyBorder="1" applyAlignment="1">
      <alignment horizontal="center"/>
    </xf>
    <xf numFmtId="0" fontId="5" fillId="0" borderId="3" xfId="0" applyFont="1" applyBorder="1"/>
    <xf numFmtId="0" fontId="4" fillId="2" borderId="4" xfId="0" applyFont="1" applyFill="1" applyBorder="1" applyAlignment="1">
      <alignment horizontal="center"/>
    </xf>
    <xf numFmtId="49" fontId="1" fillId="3" borderId="0" xfId="0" applyNumberFormat="1" applyFont="1" applyFill="1"/>
    <xf numFmtId="49" fontId="0" fillId="3" borderId="0" xfId="0" applyNumberFormat="1" applyFont="1" applyFill="1" applyAlignment="1"/>
    <xf numFmtId="49" fontId="1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1000"/>
  <sheetViews>
    <sheetView tabSelected="1" workbookViewId="0">
      <selection activeCell="B4" sqref="B4"/>
    </sheetView>
  </sheetViews>
  <sheetFormatPr defaultColWidth="12.625" defaultRowHeight="15" customHeight="1" x14ac:dyDescent="0.2"/>
  <cols>
    <col min="2" max="2" width="11.125" style="37" customWidth="1"/>
    <col min="3" max="27" width="7.625" customWidth="1"/>
  </cols>
  <sheetData>
    <row r="1" spans="2:19" x14ac:dyDescent="0.25">
      <c r="B1" s="38"/>
      <c r="C1" s="2" t="s">
        <v>0</v>
      </c>
      <c r="D1" s="1"/>
      <c r="E1" s="1"/>
      <c r="F1" s="3"/>
      <c r="G1" s="2"/>
      <c r="H1" s="2" t="str">
        <f>D5&amp;", "&amp;F5&amp;", "&amp;G5&amp;", "&amp;H5&amp;", "&amp;I5&amp;", "&amp;J5&amp;", "&amp;M5&amp;", "&amp;K5</f>
        <v>Berlin, Webster, Miller, Pöhlmann, Firminy, Houghton, Röslau, USA wire</v>
      </c>
      <c r="I1" s="1"/>
      <c r="J1" s="1"/>
      <c r="K1" s="2"/>
      <c r="L1" s="2"/>
      <c r="M1" s="2"/>
      <c r="N1" s="2"/>
      <c r="O1" s="2"/>
      <c r="P1" s="4"/>
      <c r="Q1" s="4"/>
      <c r="R1" s="4"/>
      <c r="S1" s="5"/>
    </row>
    <row r="2" spans="2:19" x14ac:dyDescent="0.25">
      <c r="B2" s="38"/>
      <c r="C2" s="2"/>
      <c r="D2" s="1"/>
      <c r="E2" s="1"/>
      <c r="F2" s="6"/>
      <c r="G2" s="2"/>
      <c r="H2" s="2"/>
      <c r="I2" s="2"/>
      <c r="J2" s="2"/>
      <c r="K2" s="2"/>
      <c r="L2" s="2"/>
      <c r="M2" s="2"/>
      <c r="N2" s="2"/>
      <c r="O2" s="2"/>
      <c r="P2" s="4"/>
      <c r="Q2" s="4"/>
      <c r="R2" s="4"/>
      <c r="S2" s="5"/>
    </row>
    <row r="3" spans="2:19" x14ac:dyDescent="0.25">
      <c r="B3" s="38"/>
      <c r="C3" s="2" t="s">
        <v>1</v>
      </c>
      <c r="D3" s="1"/>
      <c r="E3" s="1"/>
      <c r="F3" s="3"/>
      <c r="G3" s="2"/>
      <c r="H3" s="2" t="str">
        <f>Q5&amp;", "&amp;O5&amp;", "&amp;M5&amp;", "&amp;K5</f>
        <v>PS (strong), Paulello O, Röslau, USA wire</v>
      </c>
      <c r="I3" s="1"/>
      <c r="J3" s="1"/>
      <c r="K3" s="2"/>
      <c r="L3" s="2"/>
      <c r="M3" s="2"/>
      <c r="N3" s="2"/>
      <c r="O3" s="2"/>
      <c r="P3" s="4"/>
      <c r="Q3" s="4"/>
      <c r="R3" s="4"/>
      <c r="S3" s="5"/>
    </row>
    <row r="4" spans="2:19" x14ac:dyDescent="0.25">
      <c r="B4" s="38"/>
      <c r="C4" s="1"/>
      <c r="D4" s="1"/>
      <c r="E4" s="1"/>
      <c r="F4" s="3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2:19" ht="18" x14ac:dyDescent="0.25">
      <c r="B5" s="36" t="s">
        <v>45</v>
      </c>
      <c r="C5" s="7" t="s">
        <v>2</v>
      </c>
      <c r="D5" s="8" t="s">
        <v>3</v>
      </c>
      <c r="E5" s="9"/>
      <c r="F5" s="10" t="s">
        <v>4</v>
      </c>
      <c r="G5" s="8" t="s">
        <v>5</v>
      </c>
      <c r="H5" s="8" t="s">
        <v>6</v>
      </c>
      <c r="I5" s="8" t="s">
        <v>7</v>
      </c>
      <c r="J5" s="8" t="s">
        <v>8</v>
      </c>
      <c r="K5" s="33" t="s">
        <v>9</v>
      </c>
      <c r="L5" s="34"/>
      <c r="M5" s="33" t="s">
        <v>10</v>
      </c>
      <c r="N5" s="34"/>
      <c r="O5" s="35" t="s">
        <v>11</v>
      </c>
      <c r="P5" s="34"/>
      <c r="Q5" s="33" t="s">
        <v>12</v>
      </c>
      <c r="R5" s="34"/>
      <c r="S5" s="11"/>
    </row>
    <row r="6" spans="2:19" x14ac:dyDescent="0.25">
      <c r="B6" s="36"/>
      <c r="C6" s="12"/>
      <c r="D6" s="8">
        <v>7.85</v>
      </c>
      <c r="E6" s="13" t="s">
        <v>13</v>
      </c>
      <c r="F6" s="14">
        <v>7.85</v>
      </c>
      <c r="G6" s="8">
        <v>7.85</v>
      </c>
      <c r="H6" s="8">
        <v>7.85</v>
      </c>
      <c r="I6" s="8">
        <v>7.85</v>
      </c>
      <c r="J6" s="8">
        <v>7.85</v>
      </c>
      <c r="K6" s="8">
        <v>7.85</v>
      </c>
      <c r="L6" s="15" t="s">
        <v>14</v>
      </c>
      <c r="M6" s="8">
        <v>7.85</v>
      </c>
      <c r="N6" s="15" t="str">
        <f t="shared" ref="N6:N7" si="0">L6</f>
        <v>tensile</v>
      </c>
      <c r="O6" s="8">
        <v>7.86</v>
      </c>
      <c r="P6" s="15" t="str">
        <f t="shared" ref="P6:P7" si="1">N6</f>
        <v>tensile</v>
      </c>
      <c r="Q6" s="8">
        <v>7.97</v>
      </c>
      <c r="R6" s="15" t="str">
        <f t="shared" ref="R6:R7" si="2">N6</f>
        <v>tensile</v>
      </c>
      <c r="S6" s="16" t="s">
        <v>15</v>
      </c>
    </row>
    <row r="7" spans="2:19" x14ac:dyDescent="0.25">
      <c r="B7" s="36"/>
      <c r="C7" s="12"/>
      <c r="D7" s="17">
        <v>205</v>
      </c>
      <c r="E7" s="18" t="s">
        <v>16</v>
      </c>
      <c r="F7" s="19">
        <v>205</v>
      </c>
      <c r="G7" s="17">
        <v>205</v>
      </c>
      <c r="H7" s="17">
        <v>205</v>
      </c>
      <c r="I7" s="17">
        <v>205</v>
      </c>
      <c r="J7" s="17">
        <v>205</v>
      </c>
      <c r="K7" s="17">
        <v>205</v>
      </c>
      <c r="L7" s="18" t="s">
        <v>17</v>
      </c>
      <c r="M7" s="17">
        <v>205</v>
      </c>
      <c r="N7" s="18" t="str">
        <f t="shared" si="0"/>
        <v>strength</v>
      </c>
      <c r="O7" s="8">
        <v>190</v>
      </c>
      <c r="P7" s="18" t="str">
        <f t="shared" si="1"/>
        <v>strength</v>
      </c>
      <c r="Q7" s="8">
        <v>187.5</v>
      </c>
      <c r="R7" s="18" t="str">
        <f t="shared" si="2"/>
        <v>strength</v>
      </c>
      <c r="S7" s="16" t="s">
        <v>18</v>
      </c>
    </row>
    <row r="8" spans="2:19" x14ac:dyDescent="0.25">
      <c r="B8" s="36"/>
      <c r="C8" s="20" t="s">
        <v>19</v>
      </c>
      <c r="D8" s="21" t="s">
        <v>20</v>
      </c>
      <c r="E8" s="20" t="s">
        <v>19</v>
      </c>
      <c r="F8" s="22" t="s">
        <v>20</v>
      </c>
      <c r="G8" s="21" t="s">
        <v>20</v>
      </c>
      <c r="H8" s="21" t="s">
        <v>20</v>
      </c>
      <c r="I8" s="21" t="s">
        <v>20</v>
      </c>
      <c r="J8" s="21" t="s">
        <v>20</v>
      </c>
      <c r="K8" s="21" t="s">
        <v>20</v>
      </c>
      <c r="L8" s="21" t="s">
        <v>20</v>
      </c>
      <c r="M8" s="21" t="s">
        <v>20</v>
      </c>
      <c r="N8" s="23" t="s">
        <v>21</v>
      </c>
      <c r="O8" s="21" t="s">
        <v>20</v>
      </c>
      <c r="P8" s="23" t="s">
        <v>21</v>
      </c>
      <c r="Q8" s="21" t="s">
        <v>20</v>
      </c>
      <c r="R8" s="23" t="s">
        <v>21</v>
      </c>
      <c r="S8" s="24"/>
    </row>
    <row r="9" spans="2:19" x14ac:dyDescent="0.25">
      <c r="B9" s="36"/>
      <c r="C9" s="25" t="s">
        <v>22</v>
      </c>
      <c r="D9" s="26">
        <v>0.48</v>
      </c>
      <c r="E9" s="27">
        <v>7</v>
      </c>
      <c r="F9" s="26"/>
      <c r="G9" s="26"/>
      <c r="H9" s="26"/>
      <c r="I9" s="26">
        <v>0.5</v>
      </c>
      <c r="J9" s="26"/>
      <c r="K9" s="26">
        <v>0.48299999999999998</v>
      </c>
      <c r="L9" s="28">
        <f t="shared" ref="L9:L40" si="3">K9^2*N9/M9^2</f>
        <v>48.524112000000002</v>
      </c>
      <c r="M9" s="26">
        <v>0.5</v>
      </c>
      <c r="N9" s="28">
        <v>52</v>
      </c>
      <c r="O9" s="26">
        <v>0.5</v>
      </c>
      <c r="P9" s="28">
        <v>37.4</v>
      </c>
      <c r="Q9" s="26"/>
      <c r="R9" s="28"/>
      <c r="S9" s="24"/>
    </row>
    <row r="10" spans="2:19" x14ac:dyDescent="0.25">
      <c r="B10" s="36"/>
      <c r="C10" s="25" t="s">
        <v>23</v>
      </c>
      <c r="D10" s="26">
        <v>0.51</v>
      </c>
      <c r="E10" s="27">
        <v>8</v>
      </c>
      <c r="F10" s="26"/>
      <c r="G10" s="26"/>
      <c r="H10" s="26"/>
      <c r="I10" s="26">
        <v>0.55000000000000004</v>
      </c>
      <c r="J10" s="26"/>
      <c r="K10" s="26">
        <v>0.53300000000000003</v>
      </c>
      <c r="L10" s="28">
        <f t="shared" si="3"/>
        <v>59.162661587301585</v>
      </c>
      <c r="M10" s="26">
        <v>0.52500000000000002</v>
      </c>
      <c r="N10" s="28">
        <v>57.4</v>
      </c>
      <c r="O10" s="26">
        <v>0.52500000000000002</v>
      </c>
      <c r="P10" s="28">
        <v>38.1</v>
      </c>
      <c r="Q10" s="26"/>
      <c r="R10" s="28"/>
      <c r="S10" s="24"/>
    </row>
    <row r="11" spans="2:19" x14ac:dyDescent="0.25">
      <c r="B11" s="36"/>
      <c r="C11" s="25" t="s">
        <v>24</v>
      </c>
      <c r="D11" s="26">
        <v>0.54</v>
      </c>
      <c r="E11" s="27">
        <v>8.5</v>
      </c>
      <c r="F11" s="26"/>
      <c r="G11" s="26"/>
      <c r="H11" s="26"/>
      <c r="I11" s="26"/>
      <c r="J11" s="26"/>
      <c r="K11" s="26">
        <v>0.55900000000000005</v>
      </c>
      <c r="L11" s="28">
        <f t="shared" si="3"/>
        <v>64.975388099173557</v>
      </c>
      <c r="M11" s="26">
        <v>0.55000000000000004</v>
      </c>
      <c r="N11" s="28">
        <v>62.9</v>
      </c>
      <c r="O11" s="26">
        <v>0.55000000000000004</v>
      </c>
      <c r="P11" s="28">
        <v>41.3</v>
      </c>
      <c r="Q11" s="26"/>
      <c r="R11" s="28"/>
      <c r="S11" s="24"/>
    </row>
    <row r="12" spans="2:19" x14ac:dyDescent="0.25">
      <c r="B12" s="36"/>
      <c r="C12" s="25" t="s">
        <v>25</v>
      </c>
      <c r="D12" s="26">
        <v>0.56999999999999995</v>
      </c>
      <c r="E12" s="27">
        <v>9</v>
      </c>
      <c r="F12" s="26"/>
      <c r="G12" s="26"/>
      <c r="H12" s="26"/>
      <c r="I12" s="26">
        <v>0.6</v>
      </c>
      <c r="J12" s="26"/>
      <c r="K12" s="26">
        <v>0.58399999999999996</v>
      </c>
      <c r="L12" s="28">
        <f t="shared" si="3"/>
        <v>70.970594480151235</v>
      </c>
      <c r="M12" s="26">
        <v>0.57499999999999996</v>
      </c>
      <c r="N12" s="28">
        <v>68.8</v>
      </c>
      <c r="O12" s="26">
        <v>0.57499999999999996</v>
      </c>
      <c r="P12" s="28">
        <v>45.3</v>
      </c>
      <c r="Q12" s="26"/>
      <c r="R12" s="28"/>
      <c r="S12" s="29"/>
    </row>
    <row r="13" spans="2:19" x14ac:dyDescent="0.25">
      <c r="B13" s="36">
        <v>0</v>
      </c>
      <c r="C13" s="25" t="s">
        <v>26</v>
      </c>
      <c r="D13" s="26">
        <v>0.59</v>
      </c>
      <c r="E13" s="27">
        <v>9.5</v>
      </c>
      <c r="F13" s="26"/>
      <c r="G13" s="26"/>
      <c r="H13" s="26"/>
      <c r="I13" s="26"/>
      <c r="J13" s="26"/>
      <c r="K13" s="26">
        <v>0.61</v>
      </c>
      <c r="L13" s="28">
        <f t="shared" si="3"/>
        <v>77.41747222222223</v>
      </c>
      <c r="M13" s="26">
        <v>0.6</v>
      </c>
      <c r="N13" s="28">
        <v>74.900000000000006</v>
      </c>
      <c r="O13" s="26">
        <v>0.6</v>
      </c>
      <c r="P13" s="28">
        <v>51.1</v>
      </c>
      <c r="Q13" s="26"/>
      <c r="R13" s="28"/>
      <c r="S13" s="30"/>
    </row>
    <row r="14" spans="2:19" x14ac:dyDescent="0.25">
      <c r="B14" s="36" t="s">
        <v>29</v>
      </c>
      <c r="C14" s="25" t="s">
        <v>27</v>
      </c>
      <c r="D14" s="26">
        <v>0.62</v>
      </c>
      <c r="E14" s="27">
        <v>10</v>
      </c>
      <c r="F14" s="26"/>
      <c r="G14" s="26"/>
      <c r="H14" s="26"/>
      <c r="I14" s="26">
        <v>0.66</v>
      </c>
      <c r="J14" s="26"/>
      <c r="K14" s="26">
        <v>0.63500000000000001</v>
      </c>
      <c r="L14" s="28">
        <f t="shared" si="3"/>
        <v>83.922412800000004</v>
      </c>
      <c r="M14" s="26">
        <v>0.625</v>
      </c>
      <c r="N14" s="28">
        <v>81.3</v>
      </c>
      <c r="O14" s="26">
        <v>0.625</v>
      </c>
      <c r="P14" s="28">
        <v>54.5</v>
      </c>
      <c r="Q14" s="26"/>
      <c r="R14" s="28"/>
      <c r="S14" s="24"/>
    </row>
    <row r="15" spans="2:19" x14ac:dyDescent="0.25">
      <c r="B15" s="36"/>
      <c r="C15" s="25" t="s">
        <v>28</v>
      </c>
      <c r="D15" s="26">
        <v>0.64</v>
      </c>
      <c r="E15" s="27">
        <v>10.5</v>
      </c>
      <c r="F15" s="26"/>
      <c r="G15" s="26"/>
      <c r="H15" s="26"/>
      <c r="I15" s="26">
        <v>0.69</v>
      </c>
      <c r="J15" s="26"/>
      <c r="K15" s="26">
        <v>0.66</v>
      </c>
      <c r="L15" s="28">
        <f t="shared" si="3"/>
        <v>90.6254201183432</v>
      </c>
      <c r="M15" s="26">
        <v>0.65</v>
      </c>
      <c r="N15" s="28">
        <v>87.9</v>
      </c>
      <c r="O15" s="26">
        <v>0.65</v>
      </c>
      <c r="P15" s="28">
        <v>58.7</v>
      </c>
      <c r="Q15" s="26"/>
      <c r="R15" s="28"/>
      <c r="S15" s="31"/>
    </row>
    <row r="16" spans="2:19" x14ac:dyDescent="0.25">
      <c r="B16" s="36" t="s">
        <v>31</v>
      </c>
      <c r="C16" s="25" t="s">
        <v>29</v>
      </c>
      <c r="D16" s="26">
        <v>0.66</v>
      </c>
      <c r="E16" s="27">
        <v>11</v>
      </c>
      <c r="F16" s="26">
        <v>0.70200000000000007</v>
      </c>
      <c r="G16" s="26">
        <v>0.65500000000000003</v>
      </c>
      <c r="H16" s="26"/>
      <c r="I16" s="26">
        <v>0.72</v>
      </c>
      <c r="J16" s="26"/>
      <c r="K16" s="26">
        <v>0.68600000000000005</v>
      </c>
      <c r="L16" s="28">
        <f t="shared" si="3"/>
        <v>90.581660795610432</v>
      </c>
      <c r="M16" s="26">
        <v>0.67500000000000004</v>
      </c>
      <c r="N16" s="28">
        <v>87.7</v>
      </c>
      <c r="O16" s="26">
        <v>0.67500000000000004</v>
      </c>
      <c r="P16" s="28">
        <v>58.5</v>
      </c>
      <c r="Q16" s="26"/>
      <c r="R16" s="28"/>
      <c r="S16" s="32"/>
    </row>
    <row r="17" spans="2:19" x14ac:dyDescent="0.25">
      <c r="B17" s="36"/>
      <c r="C17" s="25" t="s">
        <v>30</v>
      </c>
      <c r="D17" s="26">
        <v>0.69</v>
      </c>
      <c r="E17" s="27">
        <v>11.5</v>
      </c>
      <c r="F17" s="26">
        <v>0.72399999999999998</v>
      </c>
      <c r="G17" s="26"/>
      <c r="H17" s="26"/>
      <c r="I17" s="26">
        <v>0.74</v>
      </c>
      <c r="J17" s="26"/>
      <c r="K17" s="26">
        <v>0.71099999999999997</v>
      </c>
      <c r="L17" s="28">
        <f t="shared" si="3"/>
        <v>97.28700061224491</v>
      </c>
      <c r="M17" s="26">
        <v>0.7</v>
      </c>
      <c r="N17" s="28">
        <v>94.3</v>
      </c>
      <c r="O17" s="26">
        <v>0.7</v>
      </c>
      <c r="P17" s="28">
        <v>80.8</v>
      </c>
      <c r="Q17" s="26"/>
      <c r="R17" s="28"/>
      <c r="S17" s="32"/>
    </row>
    <row r="18" spans="2:19" x14ac:dyDescent="0.25">
      <c r="B18" s="36" t="s">
        <v>33</v>
      </c>
      <c r="C18" s="25" t="s">
        <v>31</v>
      </c>
      <c r="D18" s="26">
        <v>0.73</v>
      </c>
      <c r="E18" s="27">
        <v>12</v>
      </c>
      <c r="F18" s="26">
        <v>0.746</v>
      </c>
      <c r="G18" s="26">
        <v>0.70200000000000007</v>
      </c>
      <c r="H18" s="26">
        <v>0.75</v>
      </c>
      <c r="I18" s="26">
        <v>0.77</v>
      </c>
      <c r="J18" s="26">
        <v>0.75</v>
      </c>
      <c r="K18" s="26">
        <v>0.73699999999999999</v>
      </c>
      <c r="L18" s="28">
        <f t="shared" si="3"/>
        <v>104.4744559334126</v>
      </c>
      <c r="M18" s="26">
        <v>0.72499999999999998</v>
      </c>
      <c r="N18" s="28">
        <v>101.1</v>
      </c>
      <c r="O18" s="26">
        <v>0.72499999999999998</v>
      </c>
      <c r="P18" s="28">
        <v>92.615107956415201</v>
      </c>
      <c r="Q18" s="26"/>
      <c r="R18" s="28"/>
      <c r="S18" s="32"/>
    </row>
    <row r="19" spans="2:19" x14ac:dyDescent="0.25">
      <c r="B19" s="36"/>
      <c r="C19" s="25" t="s">
        <v>32</v>
      </c>
      <c r="D19" s="26">
        <v>0.75</v>
      </c>
      <c r="E19" s="27">
        <v>12.5</v>
      </c>
      <c r="F19" s="26">
        <v>0.76700000000000002</v>
      </c>
      <c r="G19" s="26"/>
      <c r="H19" s="26">
        <v>0.77</v>
      </c>
      <c r="I19" s="26">
        <v>0.79</v>
      </c>
      <c r="J19" s="26">
        <v>0.77</v>
      </c>
      <c r="K19" s="26">
        <v>0.76200000000000001</v>
      </c>
      <c r="L19" s="28">
        <f t="shared" si="3"/>
        <v>110.7610688</v>
      </c>
      <c r="M19" s="26">
        <v>0.75</v>
      </c>
      <c r="N19" s="28">
        <v>107.3</v>
      </c>
      <c r="O19" s="26">
        <v>0.75</v>
      </c>
      <c r="P19" s="28">
        <v>98.461334677093205</v>
      </c>
      <c r="Q19" s="26">
        <f t="shared" ref="Q19:Q24" si="4">O19</f>
        <v>0.75</v>
      </c>
      <c r="R19" s="28">
        <v>103.2</v>
      </c>
      <c r="S19" s="32"/>
    </row>
    <row r="20" spans="2:19" x14ac:dyDescent="0.25">
      <c r="B20" s="36"/>
      <c r="C20" s="25" t="s">
        <v>33</v>
      </c>
      <c r="D20" s="26">
        <v>0.77</v>
      </c>
      <c r="E20" s="27">
        <v>13</v>
      </c>
      <c r="F20" s="26">
        <v>0.78700000000000003</v>
      </c>
      <c r="G20" s="26">
        <v>0.74199999999999999</v>
      </c>
      <c r="H20" s="26">
        <v>0.8</v>
      </c>
      <c r="I20" s="26">
        <v>0.82</v>
      </c>
      <c r="J20" s="26">
        <v>0.8</v>
      </c>
      <c r="K20" s="26">
        <v>0.78700000000000003</v>
      </c>
      <c r="L20" s="28">
        <f t="shared" si="3"/>
        <v>117.7638956087409</v>
      </c>
      <c r="M20" s="26">
        <v>0.77500000000000002</v>
      </c>
      <c r="N20" s="28">
        <v>114.2</v>
      </c>
      <c r="O20" s="26">
        <v>0.77500000000000002</v>
      </c>
      <c r="P20" s="28">
        <v>104.44352015871721</v>
      </c>
      <c r="Q20" s="26">
        <f t="shared" si="4"/>
        <v>0.77500000000000002</v>
      </c>
      <c r="R20" s="28">
        <v>112</v>
      </c>
      <c r="S20" s="32"/>
    </row>
    <row r="21" spans="2:19" ht="15.75" customHeight="1" x14ac:dyDescent="0.25">
      <c r="B21" s="36"/>
      <c r="C21" s="25" t="s">
        <v>34</v>
      </c>
      <c r="D21" s="26">
        <v>0.79</v>
      </c>
      <c r="E21" s="27">
        <v>13.5</v>
      </c>
      <c r="F21" s="26">
        <v>0.80700000000000005</v>
      </c>
      <c r="G21" s="26"/>
      <c r="H21" s="26">
        <v>0.82</v>
      </c>
      <c r="I21" s="26">
        <v>0.84</v>
      </c>
      <c r="J21" s="26">
        <v>0.82</v>
      </c>
      <c r="K21" s="26">
        <v>0.81300000000000006</v>
      </c>
      <c r="L21" s="28">
        <f t="shared" si="3"/>
        <v>124.55134593749999</v>
      </c>
      <c r="M21" s="26">
        <v>0.8</v>
      </c>
      <c r="N21" s="28">
        <v>120.6</v>
      </c>
      <c r="O21" s="26">
        <v>0.8</v>
      </c>
      <c r="P21" s="28">
        <v>110.5616644012872</v>
      </c>
      <c r="Q21" s="26">
        <f t="shared" si="4"/>
        <v>0.8</v>
      </c>
      <c r="R21" s="28">
        <v>115.4</v>
      </c>
      <c r="S21" s="32"/>
    </row>
    <row r="22" spans="2:19" ht="15.75" customHeight="1" x14ac:dyDescent="0.25">
      <c r="B22" s="36" t="s">
        <v>35</v>
      </c>
      <c r="C22" s="25" t="s">
        <v>35</v>
      </c>
      <c r="D22" s="26">
        <v>0.82</v>
      </c>
      <c r="E22" s="27">
        <v>14</v>
      </c>
      <c r="F22" s="26">
        <v>0.82700000000000007</v>
      </c>
      <c r="G22" s="26">
        <v>0.78800000000000003</v>
      </c>
      <c r="H22" s="26">
        <v>0.85</v>
      </c>
      <c r="I22" s="26">
        <v>0.87</v>
      </c>
      <c r="J22" s="26">
        <v>0.85</v>
      </c>
      <c r="K22" s="26">
        <v>0.83799999999999997</v>
      </c>
      <c r="L22" s="28">
        <f t="shared" si="3"/>
        <v>131.75619291092747</v>
      </c>
      <c r="M22" s="26">
        <v>0.82499999999999996</v>
      </c>
      <c r="N22" s="28">
        <v>127.7</v>
      </c>
      <c r="O22" s="26">
        <v>0.82499999999999996</v>
      </c>
      <c r="P22" s="28">
        <v>116.8021715287086</v>
      </c>
      <c r="Q22" s="26">
        <f t="shared" si="4"/>
        <v>0.82499999999999996</v>
      </c>
      <c r="R22" s="28">
        <v>121.6</v>
      </c>
      <c r="S22" s="32"/>
    </row>
    <row r="23" spans="2:19" ht="15.75" customHeight="1" x14ac:dyDescent="0.25">
      <c r="B23" s="36"/>
      <c r="C23" s="25" t="s">
        <v>36</v>
      </c>
      <c r="D23" s="26">
        <v>0.89</v>
      </c>
      <c r="E23" s="27">
        <v>14.5</v>
      </c>
      <c r="F23" s="26">
        <v>0.84699999999999998</v>
      </c>
      <c r="G23" s="26"/>
      <c r="H23" s="26">
        <v>0.87</v>
      </c>
      <c r="I23" s="26">
        <v>0.89</v>
      </c>
      <c r="J23" s="26">
        <v>0.87</v>
      </c>
      <c r="K23" s="26">
        <v>0.86399999999999999</v>
      </c>
      <c r="L23" s="28">
        <f t="shared" si="3"/>
        <v>138.86375418685122</v>
      </c>
      <c r="M23" s="26">
        <v>0.85</v>
      </c>
      <c r="N23" s="28">
        <v>134.4</v>
      </c>
      <c r="O23" s="26">
        <v>0.85</v>
      </c>
      <c r="P23" s="28">
        <v>123.16504154098139</v>
      </c>
      <c r="Q23" s="26">
        <f t="shared" si="4"/>
        <v>0.85</v>
      </c>
      <c r="R23" s="28">
        <v>128.6</v>
      </c>
      <c r="S23" s="32"/>
    </row>
    <row r="24" spans="2:19" ht="15.75" customHeight="1" x14ac:dyDescent="0.25">
      <c r="B24" s="36"/>
      <c r="C24" s="25" t="s">
        <v>37</v>
      </c>
      <c r="D24" s="26">
        <v>0.92</v>
      </c>
      <c r="E24" s="27">
        <v>15</v>
      </c>
      <c r="F24" s="26">
        <v>0.86799999999999999</v>
      </c>
      <c r="G24" s="26">
        <v>0.83499999999999996</v>
      </c>
      <c r="H24" s="26">
        <v>0.89</v>
      </c>
      <c r="I24" s="26">
        <v>0.92</v>
      </c>
      <c r="J24" s="26">
        <v>0.89</v>
      </c>
      <c r="K24" s="26">
        <v>0.88900000000000001</v>
      </c>
      <c r="L24" s="28">
        <f t="shared" si="3"/>
        <v>146.4771264</v>
      </c>
      <c r="M24" s="26">
        <v>0.875</v>
      </c>
      <c r="N24" s="28">
        <v>141.9</v>
      </c>
      <c r="O24" s="26">
        <v>0.875</v>
      </c>
      <c r="P24" s="28">
        <v>129.63667856201099</v>
      </c>
      <c r="Q24" s="26">
        <f t="shared" si="4"/>
        <v>0.875</v>
      </c>
      <c r="R24" s="28">
        <v>132.80000000000001</v>
      </c>
      <c r="S24" s="32"/>
    </row>
    <row r="25" spans="2:19" ht="15.75" customHeight="1" x14ac:dyDescent="0.25">
      <c r="B25" s="36"/>
      <c r="C25" s="25" t="s">
        <v>38</v>
      </c>
      <c r="D25" s="26">
        <v>0.97</v>
      </c>
      <c r="E25" s="27">
        <v>15.5</v>
      </c>
      <c r="F25" s="26">
        <v>0.88900000000000001</v>
      </c>
      <c r="G25" s="26"/>
      <c r="H25" s="26">
        <v>0.91</v>
      </c>
      <c r="I25" s="26">
        <v>0.94</v>
      </c>
      <c r="J25" s="26">
        <v>0.92</v>
      </c>
      <c r="K25" s="26">
        <v>0.91400000000000003</v>
      </c>
      <c r="L25" s="28">
        <f t="shared" si="3"/>
        <v>153.46533925925928</v>
      </c>
      <c r="M25" s="26">
        <v>0.9</v>
      </c>
      <c r="N25" s="28">
        <v>148.80000000000001</v>
      </c>
      <c r="O25" s="26">
        <v>0.9</v>
      </c>
      <c r="P25" s="28">
        <v>136.23067846789201</v>
      </c>
      <c r="Q25" s="26"/>
      <c r="R25" s="28"/>
      <c r="S25" s="32"/>
    </row>
    <row r="26" spans="2:19" ht="15.75" customHeight="1" x14ac:dyDescent="0.25">
      <c r="B26" s="36" t="s">
        <v>37</v>
      </c>
      <c r="C26" s="25" t="s">
        <v>39</v>
      </c>
      <c r="D26" s="26">
        <v>0.99</v>
      </c>
      <c r="E26" s="27">
        <v>16</v>
      </c>
      <c r="F26" s="26">
        <v>0.91</v>
      </c>
      <c r="G26" s="26">
        <v>0.88600000000000001</v>
      </c>
      <c r="H26" s="26">
        <v>0.93</v>
      </c>
      <c r="I26" s="26">
        <v>0.96</v>
      </c>
      <c r="J26" s="26">
        <v>0.94</v>
      </c>
      <c r="K26" s="26">
        <v>0.94</v>
      </c>
      <c r="L26" s="28">
        <f t="shared" si="3"/>
        <v>161.61682980277573</v>
      </c>
      <c r="M26" s="26">
        <v>0.92500000000000004</v>
      </c>
      <c r="N26" s="28">
        <v>156.5</v>
      </c>
      <c r="O26" s="26">
        <v>0.92500000000000004</v>
      </c>
      <c r="P26" s="28">
        <v>142.89265775424599</v>
      </c>
      <c r="Q26" s="26"/>
      <c r="R26" s="28"/>
      <c r="S26" s="32"/>
    </row>
    <row r="27" spans="2:19" ht="15.75" customHeight="1" x14ac:dyDescent="0.25">
      <c r="B27" s="36"/>
      <c r="C27" s="25" t="s">
        <v>40</v>
      </c>
      <c r="D27" s="26">
        <v>1.02</v>
      </c>
      <c r="E27" s="27">
        <v>16.5</v>
      </c>
      <c r="F27" s="26"/>
      <c r="G27" s="26"/>
      <c r="H27" s="26">
        <v>0.96</v>
      </c>
      <c r="I27" s="26">
        <v>0.98</v>
      </c>
      <c r="J27" s="26">
        <v>0.97</v>
      </c>
      <c r="K27" s="26">
        <v>0.96499999999999997</v>
      </c>
      <c r="L27" s="28">
        <f t="shared" si="3"/>
        <v>168.91028531855954</v>
      </c>
      <c r="M27" s="26">
        <v>0.95</v>
      </c>
      <c r="N27" s="28">
        <v>163.69999999999999</v>
      </c>
      <c r="O27" s="26">
        <v>0.95</v>
      </c>
      <c r="P27" s="28">
        <v>149.69059580154598</v>
      </c>
      <c r="Q27" s="26"/>
      <c r="R27" s="28"/>
      <c r="S27" s="32"/>
    </row>
    <row r="28" spans="2:19" ht="15.75" customHeight="1" x14ac:dyDescent="0.25">
      <c r="B28" s="36"/>
      <c r="C28" s="25" t="s">
        <v>41</v>
      </c>
      <c r="D28" s="26">
        <v>1.1200000000000001</v>
      </c>
      <c r="E28" s="27">
        <v>17</v>
      </c>
      <c r="F28" s="26">
        <v>0.95600000000000007</v>
      </c>
      <c r="G28" s="26">
        <v>0.94</v>
      </c>
      <c r="H28" s="26">
        <v>0.99</v>
      </c>
      <c r="I28" s="26">
        <v>1</v>
      </c>
      <c r="J28" s="26">
        <v>0.98</v>
      </c>
      <c r="K28" s="26">
        <v>0.99099999999999999</v>
      </c>
      <c r="L28" s="28">
        <f t="shared" si="3"/>
        <v>177.38152026298488</v>
      </c>
      <c r="M28" s="26">
        <v>0.97499999999999998</v>
      </c>
      <c r="N28" s="28">
        <v>171.7</v>
      </c>
      <c r="O28" s="26">
        <v>0.97499999999999998</v>
      </c>
      <c r="P28" s="28">
        <v>156.62449260979199</v>
      </c>
      <c r="Q28" s="26"/>
      <c r="R28" s="28"/>
      <c r="S28" s="32"/>
    </row>
    <row r="29" spans="2:19" ht="15.75" customHeight="1" x14ac:dyDescent="0.25">
      <c r="B29" s="36"/>
      <c r="C29" s="25" t="s">
        <v>42</v>
      </c>
      <c r="D29" s="26"/>
      <c r="E29" s="27">
        <v>17.5</v>
      </c>
      <c r="F29" s="26">
        <v>0.97</v>
      </c>
      <c r="G29" s="26"/>
      <c r="H29" s="26">
        <v>1.01</v>
      </c>
      <c r="I29" s="26">
        <v>1.02</v>
      </c>
      <c r="J29" s="26">
        <v>1</v>
      </c>
      <c r="K29" s="26">
        <v>1.016</v>
      </c>
      <c r="L29" s="28">
        <f t="shared" si="3"/>
        <v>184.77382400000002</v>
      </c>
      <c r="M29" s="26">
        <v>1</v>
      </c>
      <c r="N29" s="28">
        <v>179</v>
      </c>
      <c r="O29" s="26">
        <v>1</v>
      </c>
      <c r="P29" s="28">
        <v>163.55838941803799</v>
      </c>
      <c r="Q29" s="26"/>
      <c r="R29" s="28"/>
      <c r="S29" s="32"/>
    </row>
    <row r="30" spans="2:19" ht="15.75" customHeight="1" x14ac:dyDescent="0.25">
      <c r="B30" s="36" t="s">
        <v>41</v>
      </c>
      <c r="C30" s="25" t="s">
        <v>43</v>
      </c>
      <c r="D30" s="26">
        <v>1.1599999999999999</v>
      </c>
      <c r="E30" s="27">
        <v>18</v>
      </c>
      <c r="F30" s="26">
        <v>1</v>
      </c>
      <c r="G30" s="26">
        <v>0.997</v>
      </c>
      <c r="H30" s="26">
        <v>1.03</v>
      </c>
      <c r="I30" s="26">
        <v>1.04</v>
      </c>
      <c r="J30" s="26">
        <v>1.02</v>
      </c>
      <c r="K30" s="26">
        <v>1.0409999999999999</v>
      </c>
      <c r="L30" s="28">
        <f t="shared" si="3"/>
        <v>193.08990667459844</v>
      </c>
      <c r="M30" s="26">
        <v>1.0249999999999999</v>
      </c>
      <c r="N30" s="28">
        <v>187.2</v>
      </c>
      <c r="O30" s="26">
        <v>1.0249999999999999</v>
      </c>
      <c r="P30" s="28">
        <v>170.62824498722998</v>
      </c>
      <c r="Q30" s="26"/>
      <c r="R30" s="28"/>
      <c r="S30" s="32"/>
    </row>
    <row r="31" spans="2:19" ht="15.75" customHeight="1" x14ac:dyDescent="0.25">
      <c r="B31" s="36"/>
      <c r="C31" s="25"/>
      <c r="D31" s="26"/>
      <c r="E31" s="27">
        <v>18.5</v>
      </c>
      <c r="F31" s="26">
        <v>1.02</v>
      </c>
      <c r="G31" s="26"/>
      <c r="H31" s="26">
        <v>1.06</v>
      </c>
      <c r="I31" s="26">
        <v>1.06</v>
      </c>
      <c r="J31" s="26">
        <v>1.03</v>
      </c>
      <c r="K31" s="26">
        <v>1.0669999999999999</v>
      </c>
      <c r="L31" s="28">
        <f t="shared" si="3"/>
        <v>201.15887274376416</v>
      </c>
      <c r="M31" s="26">
        <v>1.05</v>
      </c>
      <c r="N31" s="28">
        <v>194.8</v>
      </c>
      <c r="O31" s="26">
        <v>1.05</v>
      </c>
      <c r="P31" s="28">
        <v>177.83405931736797</v>
      </c>
      <c r="Q31" s="26"/>
      <c r="R31" s="28"/>
      <c r="S31" s="32"/>
    </row>
    <row r="32" spans="2:19" ht="15.75" customHeight="1" x14ac:dyDescent="0.25">
      <c r="B32" s="36"/>
      <c r="C32" s="25"/>
      <c r="D32" s="26"/>
      <c r="E32" s="27">
        <v>19</v>
      </c>
      <c r="F32" s="26">
        <v>1.05</v>
      </c>
      <c r="G32" s="26">
        <v>1.0589999999999999</v>
      </c>
      <c r="H32" s="26">
        <v>1.0900000000000001</v>
      </c>
      <c r="I32" s="26">
        <v>1.08</v>
      </c>
      <c r="J32" s="26">
        <v>1.05</v>
      </c>
      <c r="K32" s="26">
        <v>1.0920000000000001</v>
      </c>
      <c r="L32" s="28">
        <f t="shared" si="3"/>
        <v>209.7807949810709</v>
      </c>
      <c r="M32" s="26">
        <v>1.075</v>
      </c>
      <c r="N32" s="28">
        <v>203.3</v>
      </c>
      <c r="O32" s="26">
        <v>1.075</v>
      </c>
      <c r="P32" s="28">
        <v>185.03987364750597</v>
      </c>
      <c r="Q32" s="26"/>
      <c r="R32" s="28"/>
      <c r="S32" s="32"/>
    </row>
    <row r="33" spans="2:19" ht="15.75" customHeight="1" x14ac:dyDescent="0.25">
      <c r="B33" s="36"/>
      <c r="C33" s="25"/>
      <c r="D33" s="26"/>
      <c r="E33" s="27">
        <v>19.5</v>
      </c>
      <c r="F33" s="26">
        <v>1.08</v>
      </c>
      <c r="G33" s="26"/>
      <c r="H33" s="26">
        <v>1.1200000000000001</v>
      </c>
      <c r="I33" s="26">
        <v>1.1200000000000001</v>
      </c>
      <c r="J33" s="26">
        <v>1.07</v>
      </c>
      <c r="K33" s="26">
        <v>1.1180000000000001</v>
      </c>
      <c r="L33" s="28">
        <f t="shared" si="3"/>
        <v>217.85865421487605</v>
      </c>
      <c r="M33" s="26">
        <v>1.1000000000000001</v>
      </c>
      <c r="N33" s="28">
        <v>210.9</v>
      </c>
      <c r="O33" s="26">
        <v>1.1000000000000001</v>
      </c>
      <c r="P33" s="28">
        <v>192.38164673858998</v>
      </c>
      <c r="Q33" s="26"/>
      <c r="R33" s="28"/>
      <c r="S33" s="32"/>
    </row>
    <row r="34" spans="2:19" ht="15.75" customHeight="1" x14ac:dyDescent="0.25">
      <c r="B34" s="36"/>
      <c r="C34" s="25"/>
      <c r="D34" s="26"/>
      <c r="E34" s="27">
        <v>20</v>
      </c>
      <c r="F34" s="26">
        <v>1.109</v>
      </c>
      <c r="G34" s="26">
        <v>1.1240000000000001</v>
      </c>
      <c r="H34" s="26">
        <v>1.1599999999999999</v>
      </c>
      <c r="I34" s="26">
        <v>1.1599999999999999</v>
      </c>
      <c r="J34" s="26">
        <v>1.1000000000000001</v>
      </c>
      <c r="K34" s="26">
        <v>1.143</v>
      </c>
      <c r="L34" s="28">
        <f t="shared" si="3"/>
        <v>225.7543872</v>
      </c>
      <c r="M34" s="26">
        <v>1.125</v>
      </c>
      <c r="N34" s="28">
        <v>218.7</v>
      </c>
      <c r="O34" s="26">
        <v>1.125</v>
      </c>
      <c r="P34" s="28">
        <v>199.85937859061997</v>
      </c>
      <c r="Q34" s="26"/>
      <c r="R34" s="28"/>
      <c r="S34" s="32"/>
    </row>
    <row r="35" spans="2:19" ht="15.75" customHeight="1" x14ac:dyDescent="0.25">
      <c r="B35" s="36"/>
      <c r="C35" s="25"/>
      <c r="D35" s="26"/>
      <c r="E35" s="27">
        <v>20.5</v>
      </c>
      <c r="F35" s="26">
        <v>1.1599999999999999</v>
      </c>
      <c r="G35" s="26"/>
      <c r="H35" s="26">
        <v>1.19</v>
      </c>
      <c r="I35" s="26">
        <v>1.2</v>
      </c>
      <c r="J35" s="26">
        <v>1.1200000000000001</v>
      </c>
      <c r="K35" s="26">
        <v>1.1679999999999999</v>
      </c>
      <c r="L35" s="28">
        <f t="shared" si="3"/>
        <v>233.54277020793953</v>
      </c>
      <c r="M35" s="26">
        <v>1.1499999999999999</v>
      </c>
      <c r="N35" s="28">
        <v>226.4</v>
      </c>
      <c r="O35" s="26">
        <v>1.1499999999999999</v>
      </c>
      <c r="P35" s="28">
        <v>207.33711044264999</v>
      </c>
      <c r="Q35" s="26"/>
      <c r="R35" s="28"/>
      <c r="S35" s="32"/>
    </row>
    <row r="36" spans="2:19" ht="15.75" customHeight="1" x14ac:dyDescent="0.25">
      <c r="B36" s="36"/>
      <c r="C36" s="25"/>
      <c r="D36" s="26"/>
      <c r="E36" s="27">
        <v>21</v>
      </c>
      <c r="F36" s="26">
        <v>1.194</v>
      </c>
      <c r="G36" s="26">
        <v>1.1930000000000001</v>
      </c>
      <c r="H36" s="26">
        <v>1.23</v>
      </c>
      <c r="I36" s="26">
        <v>1.24</v>
      </c>
      <c r="J36" s="26">
        <v>1.1499999999999999</v>
      </c>
      <c r="K36" s="26">
        <v>1.194</v>
      </c>
      <c r="L36" s="28">
        <f t="shared" si="3"/>
        <v>241.73210509732905</v>
      </c>
      <c r="M36" s="26">
        <v>1.175</v>
      </c>
      <c r="N36" s="28">
        <v>234.1</v>
      </c>
      <c r="O36" s="26">
        <v>1.175</v>
      </c>
      <c r="P36" s="28">
        <v>214.81484229468001</v>
      </c>
      <c r="Q36" s="26"/>
      <c r="R36" s="28"/>
      <c r="S36" s="32"/>
    </row>
    <row r="37" spans="2:19" ht="15.75" customHeight="1" x14ac:dyDescent="0.25">
      <c r="B37" s="36"/>
      <c r="C37" s="25"/>
      <c r="D37" s="26"/>
      <c r="E37" s="27">
        <v>21.5</v>
      </c>
      <c r="F37" s="26"/>
      <c r="G37" s="26"/>
      <c r="H37" s="26"/>
      <c r="I37" s="26">
        <v>1.28</v>
      </c>
      <c r="J37" s="26"/>
      <c r="K37" s="26">
        <v>1.2190000000000001</v>
      </c>
      <c r="L37" s="28">
        <f t="shared" si="3"/>
        <v>249.72400138888895</v>
      </c>
      <c r="M37" s="26">
        <v>1.2</v>
      </c>
      <c r="N37" s="28">
        <v>242</v>
      </c>
      <c r="O37" s="26">
        <v>1.2</v>
      </c>
      <c r="P37" s="28">
        <v>222.42853290765601</v>
      </c>
      <c r="Q37" s="26"/>
      <c r="R37" s="28"/>
      <c r="S37" s="32"/>
    </row>
    <row r="38" spans="2:19" ht="15.75" customHeight="1" x14ac:dyDescent="0.25">
      <c r="B38" s="36"/>
      <c r="C38" s="25"/>
      <c r="D38" s="26"/>
      <c r="E38" s="27">
        <v>22</v>
      </c>
      <c r="F38" s="26">
        <v>1.3</v>
      </c>
      <c r="G38" s="26">
        <v>1.2669999999999999</v>
      </c>
      <c r="H38" s="26"/>
      <c r="I38" s="26">
        <v>1.32</v>
      </c>
      <c r="J38" s="26"/>
      <c r="K38" s="26">
        <v>1.2450000000000001</v>
      </c>
      <c r="L38" s="28">
        <f t="shared" si="3"/>
        <v>258.02332028321536</v>
      </c>
      <c r="M38" s="26">
        <v>1.2250000000000001</v>
      </c>
      <c r="N38" s="28">
        <v>249.8</v>
      </c>
      <c r="O38" s="26">
        <v>1.2250000000000001</v>
      </c>
      <c r="P38" s="28">
        <v>230.04222352063201</v>
      </c>
      <c r="Q38" s="26"/>
      <c r="R38" s="28"/>
      <c r="S38" s="32"/>
    </row>
    <row r="39" spans="2:19" ht="15.75" customHeight="1" x14ac:dyDescent="0.25">
      <c r="B39" s="36"/>
      <c r="C39" s="25"/>
      <c r="D39" s="26"/>
      <c r="E39" s="27">
        <v>22.5</v>
      </c>
      <c r="F39" s="26"/>
      <c r="G39" s="26"/>
      <c r="H39" s="26"/>
      <c r="I39" s="26">
        <v>1.36</v>
      </c>
      <c r="J39" s="26"/>
      <c r="K39" s="26">
        <v>1.27</v>
      </c>
      <c r="L39" s="28">
        <f t="shared" si="3"/>
        <v>266.01237119999996</v>
      </c>
      <c r="M39" s="26">
        <v>1.25</v>
      </c>
      <c r="N39" s="28">
        <v>257.7</v>
      </c>
      <c r="O39" s="26">
        <v>1.25</v>
      </c>
      <c r="P39" s="28">
        <v>237.79187289455399</v>
      </c>
      <c r="Q39" s="26"/>
      <c r="R39" s="28"/>
      <c r="S39" s="32"/>
    </row>
    <row r="40" spans="2:19" ht="15.75" customHeight="1" x14ac:dyDescent="0.25">
      <c r="B40" s="36"/>
      <c r="C40" s="25"/>
      <c r="D40" s="26"/>
      <c r="E40" s="27">
        <v>23</v>
      </c>
      <c r="F40" s="26">
        <v>1.37</v>
      </c>
      <c r="G40" s="26">
        <v>1.3440000000000001</v>
      </c>
      <c r="H40" s="26"/>
      <c r="I40" s="26">
        <v>1.4</v>
      </c>
      <c r="J40" s="26"/>
      <c r="K40" s="26">
        <v>1.2949999999999999</v>
      </c>
      <c r="L40" s="28">
        <f t="shared" si="3"/>
        <v>273.88100591715971</v>
      </c>
      <c r="M40" s="26">
        <v>1.3</v>
      </c>
      <c r="N40" s="28">
        <v>276</v>
      </c>
      <c r="O40" s="26">
        <v>1.3</v>
      </c>
      <c r="P40" s="28">
        <v>255.19459429564199</v>
      </c>
      <c r="Q40" s="26"/>
      <c r="R40" s="28"/>
      <c r="S40" s="32"/>
    </row>
    <row r="41" spans="2:19" ht="15.75" customHeight="1" x14ac:dyDescent="0.25">
      <c r="B41" s="36"/>
      <c r="C41" s="25"/>
      <c r="D41" s="26"/>
      <c r="E41" s="27">
        <v>23.5</v>
      </c>
      <c r="F41" s="26"/>
      <c r="G41" s="26"/>
      <c r="H41" s="26"/>
      <c r="I41" s="26">
        <v>1.45</v>
      </c>
      <c r="J41" s="26"/>
      <c r="K41" s="26">
        <v>1.321</v>
      </c>
      <c r="L41" s="28">
        <v>295</v>
      </c>
      <c r="M41" s="26">
        <v>1.35</v>
      </c>
      <c r="N41" s="28">
        <v>295</v>
      </c>
      <c r="O41" s="26">
        <v>1.35</v>
      </c>
      <c r="P41" s="28">
        <v>273.14115074051398</v>
      </c>
      <c r="Q41" s="26"/>
      <c r="R41" s="28"/>
      <c r="S41" s="32"/>
    </row>
    <row r="42" spans="2:19" ht="15.75" customHeight="1" x14ac:dyDescent="0.25">
      <c r="B42" s="36"/>
      <c r="C42" s="25"/>
      <c r="D42" s="26"/>
      <c r="E42" s="27">
        <v>24</v>
      </c>
      <c r="F42" s="26">
        <v>1.4690000000000001</v>
      </c>
      <c r="G42" s="26">
        <v>1.427</v>
      </c>
      <c r="H42" s="26"/>
      <c r="I42" s="26">
        <v>1.49</v>
      </c>
      <c r="J42" s="26"/>
      <c r="K42" s="26">
        <v>1.3460000000000001</v>
      </c>
      <c r="L42" s="28">
        <f t="shared" ref="L42:L46" si="5">K42^2*N42/M42^2</f>
        <v>293.01733265306132</v>
      </c>
      <c r="M42" s="26">
        <v>1.4</v>
      </c>
      <c r="N42" s="28">
        <v>317</v>
      </c>
      <c r="O42" s="26">
        <v>1.4</v>
      </c>
      <c r="P42" s="28">
        <v>291.49558346822397</v>
      </c>
      <c r="Q42" s="26"/>
      <c r="R42" s="28"/>
      <c r="S42" s="32"/>
    </row>
    <row r="43" spans="2:19" ht="15.75" customHeight="1" x14ac:dyDescent="0.25">
      <c r="B43" s="36"/>
      <c r="C43" s="25"/>
      <c r="D43" s="26"/>
      <c r="E43" s="27">
        <v>24.5</v>
      </c>
      <c r="F43" s="26"/>
      <c r="G43" s="26"/>
      <c r="H43" s="26"/>
      <c r="I43" s="26">
        <v>1.53</v>
      </c>
      <c r="J43" s="26"/>
      <c r="K43" s="26">
        <v>1.3719999999999999</v>
      </c>
      <c r="L43" s="28">
        <f t="shared" si="5"/>
        <v>303.0615857312722</v>
      </c>
      <c r="M43" s="26">
        <v>1.45</v>
      </c>
      <c r="N43" s="28">
        <v>338.5</v>
      </c>
      <c r="O43" s="26">
        <v>1.45</v>
      </c>
      <c r="P43" s="28">
        <v>310.25789247877202</v>
      </c>
      <c r="Q43" s="26"/>
      <c r="R43" s="28"/>
      <c r="S43" s="32"/>
    </row>
    <row r="44" spans="2:19" ht="15.75" customHeight="1" x14ac:dyDescent="0.25">
      <c r="B44" s="36"/>
      <c r="C44" s="25"/>
      <c r="D44" s="26"/>
      <c r="E44" s="27">
        <v>25</v>
      </c>
      <c r="F44" s="26">
        <v>1.5649999999999999</v>
      </c>
      <c r="G44" s="26"/>
      <c r="H44" s="26"/>
      <c r="I44" s="26">
        <v>1.57</v>
      </c>
      <c r="J44" s="26"/>
      <c r="K44" s="26">
        <v>1.397</v>
      </c>
      <c r="L44" s="28">
        <f t="shared" si="5"/>
        <v>312.69113088888889</v>
      </c>
      <c r="M44" s="26">
        <v>1.5</v>
      </c>
      <c r="N44" s="28">
        <v>360.5</v>
      </c>
      <c r="O44" s="26">
        <v>1.5</v>
      </c>
      <c r="P44" s="28">
        <v>329.564036533104</v>
      </c>
      <c r="Q44" s="26"/>
      <c r="R44" s="28"/>
      <c r="S44" s="32"/>
    </row>
    <row r="45" spans="2:19" ht="15.75" customHeight="1" x14ac:dyDescent="0.25">
      <c r="B45" s="36"/>
      <c r="C45" s="25"/>
      <c r="D45" s="26"/>
      <c r="E45" s="27">
        <v>25.5</v>
      </c>
      <c r="F45" s="26"/>
      <c r="G45" s="26"/>
      <c r="H45" s="26"/>
      <c r="I45" s="26">
        <v>1.61</v>
      </c>
      <c r="J45" s="26"/>
      <c r="K45" s="26">
        <v>1.4219999999999999</v>
      </c>
      <c r="L45" s="28">
        <f t="shared" si="5"/>
        <v>322.35511841831419</v>
      </c>
      <c r="M45" s="26">
        <v>1.55</v>
      </c>
      <c r="N45" s="28">
        <v>383</v>
      </c>
      <c r="O45" s="26">
        <v>1.55</v>
      </c>
      <c r="P45" s="28">
        <v>349.14209810932795</v>
      </c>
      <c r="Q45" s="26"/>
      <c r="R45" s="28"/>
      <c r="S45" s="32"/>
    </row>
    <row r="46" spans="2:19" ht="15.75" customHeight="1" x14ac:dyDescent="0.25">
      <c r="B46" s="36"/>
      <c r="C46" s="25"/>
      <c r="D46" s="26"/>
      <c r="E46" s="27">
        <v>26</v>
      </c>
      <c r="F46" s="26">
        <v>1.6</v>
      </c>
      <c r="G46" s="26"/>
      <c r="H46" s="26"/>
      <c r="I46" s="26">
        <v>1.66</v>
      </c>
      <c r="J46" s="26"/>
      <c r="K46" s="26">
        <v>1.448</v>
      </c>
      <c r="L46" s="28">
        <f t="shared" si="5"/>
        <v>332.52414999999991</v>
      </c>
      <c r="M46" s="26">
        <v>1.6</v>
      </c>
      <c r="N46" s="28">
        <v>406</v>
      </c>
      <c r="O46" s="28">
        <v>1.6</v>
      </c>
      <c r="P46" s="28">
        <v>368.99207720744397</v>
      </c>
      <c r="Q46" s="26"/>
      <c r="R46" s="28"/>
      <c r="S46" s="32"/>
    </row>
    <row r="47" spans="2:19" ht="15.75" customHeight="1" x14ac:dyDescent="0.25">
      <c r="B47" s="36"/>
      <c r="C47" s="1"/>
      <c r="D47" s="1"/>
      <c r="E47" s="1"/>
      <c r="F47" s="3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2:19" ht="15.75" customHeight="1" x14ac:dyDescent="0.25">
      <c r="B48" s="36"/>
      <c r="C48" s="4" t="s">
        <v>44</v>
      </c>
      <c r="D48" s="1"/>
      <c r="E48" s="1"/>
      <c r="F48" s="3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">
    <mergeCell ref="K5:L5"/>
    <mergeCell ref="M5:N5"/>
    <mergeCell ref="O5:P5"/>
    <mergeCell ref="Q5:R5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1:A1000"/>
  <sheetViews>
    <sheetView workbookViewId="0"/>
  </sheetViews>
  <sheetFormatPr defaultColWidth="12.625" defaultRowHeight="15" customHeight="1" x14ac:dyDescent="0.2"/>
  <cols>
    <col min="1" max="26" width="7.625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workbookViewId="0"/>
  </sheetViews>
  <sheetFormatPr defaultColWidth="12.625" defaultRowHeight="15" customHeight="1" x14ac:dyDescent="0.2"/>
  <cols>
    <col min="1" max="26" width="7.625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Ken Walkup</cp:lastModifiedBy>
  <dcterms:modified xsi:type="dcterms:W3CDTF">2020-03-19T15:12:07Z</dcterms:modified>
</cp:coreProperties>
</file>